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19" documentId="13_ncr:1_{F6CB121F-512D-4AA6-A0C1-0FB36C537598}" xr6:coauthVersionLast="47" xr6:coauthVersionMax="47" xr10:uidLastSave="{A69F1078-C8F4-475E-A4A3-303173BB0F28}"/>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<sst xmlns="http://schemas.openxmlformats.org/spreadsheetml/2006/main" count="178605" uniqueCount="39086">
  <si>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</si>
  <si>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</si>
  <si>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</si>
  <si>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</si>
  <si>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</si>
  <si>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</si>
  <si>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</si>
  <si>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</si>
  <si>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</si>
  <si>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</si>
  <si>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</si>
  <si>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</si>
  <si>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</si>
  <si>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</si>
  <si>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</si>
  <si>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</si>
  <si>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</si>
  <si>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</si>
  <si>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</si>
  <si>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</si>
  <si>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</si>
  <si>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</si>
  <si>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</si>
  <si>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</si>
  <si>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</si>
  <si>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</si>
  <si>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</si>
  <si>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</si>
  <si>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</si>
  <si>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</si>
  <si>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</si>
  <si>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</si>
  <si>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</si>
  <si>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</si>
  <si>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</si>
  <si>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</si>
  <si>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</si>
  <si>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</si>
  <si>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</si>
  <si>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</si>
  <si>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</si>
  <si>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</si>
  <si>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</si>
  <si>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</si>
  <si>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</si>
  <si>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</si>
  <si>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</si>
  <si>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</si>
  <si>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</si>
  <si>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</si>
  <si>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</si>
  <si>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</si>
  <si>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</si>
  <si>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</si>
  <si>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</si>
  <si>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</si>
  <si>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</si>
  <si>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</si>
  <si>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</si>
  <si>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</si>
  <si>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</si>
  <si>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</si>
  <si>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</si>
  <si>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</si>
  <si>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</si>
  <si>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</si>
  <si>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</si>
  <si>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</si>
  <si>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</si>
  <si>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</si>
  <si>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</si>
  <si>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</si>
  <si>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</si>
  <si>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</si>
  <si>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</si>
  <si>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</si>
  <si>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</si>
  <si>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</si>
  <si>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</si>
  <si>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</si>
  <si>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</si>
  <si>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</si>
  <si>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</si>
  <si>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</si>
  <si>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</si>
  <si>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</si>
  <si>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</si>
  <si>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</si>
  <si>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</si>
  <si>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</si>
  <si>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</si>
  <si>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</si>
  <si>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</si>
  <si>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</si>
  <si>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</si>
  <si>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</si>
  <si>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</si>
  <si>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</si>
  <si>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</si>
  <si>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</si>
  <si>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</si>
  <si>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</si>
  <si>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</si>
  <si>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</si>
  <si>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</si>
  <si>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</si>
  <si>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</si>
  <si>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</si>
  <si>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</si>
  <si>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</si>
  <si>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</si>
  <si>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</si>
  <si>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</si>
  <si>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</si>
  <si>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</si>
  <si>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</si>
  <si>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</si>
  <si>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</si>
  <si>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</si>
  <si>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</si>
  <si>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</si>
  <si>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</si>
  <si>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</si>
  <si>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</si>
  <si>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</si>
  <si>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</si>
  <si>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</si>
  <si>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</si>
  <si>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</si>
  <si>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</si>
  <si>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</si>
  <si>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</si>
  <si>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</si>
  <si>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</si>
  <si>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</si>
  <si>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</si>
  <si>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</si>
  <si>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</si>
  <si>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</si>
  <si>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</si>
  <si>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</si>
  <si>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</si>
  <si>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</si>
  <si>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</si>
  <si>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</si>
  <si>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</si>
  <si>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</si>
  <si>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</si>
  <si>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</si>
  <si>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</si>
  <si>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</si>
  <si>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</si>
  <si>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</si>
  <si>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</si>
  <si>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</si>
  <si>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</si>
  <si>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</si>
  <si>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</si>
  <si>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</si>
  <si>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</si>
  <si>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</si>
  <si>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</si>
  <si>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</si>
  <si>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</si>
  <si>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</si>
  <si>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</si>
  <si>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</si>
  <si>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</si>
  <si>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</si>
  <si>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</si>
  <si>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</si>
  <si>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</si>
  <si>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</si>
  <si>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</si>
  <si>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</si>
  <si>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</si>
  <si>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</si>
  <si>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</si>
  <si>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</si>
  <si>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</si>
  <si>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</si>
  <si>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</si>
  <si>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</si>
  <si>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</si>
  <si>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</si>
  <si>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</si>
  <si>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</si>
  <si>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</si>
  <si>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</si>
  <si>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</si>
  <si>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</si>
  <si>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</si>
  <si>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</si>
  <si>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</si>
  <si>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</si>
  <si>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</si>
  <si>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</si>
  <si>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</si>
  <si>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</si>
  <si>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</si>
  <si>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</si>
  <si>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</si>
  <si>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</si>
  <si>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</si>
  <si>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</si>
  <si>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</si>
  <si>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</si>
  <si>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</si>
  <si>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</si>
  <si>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</si>
  <si>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</si>
  <si>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</si>
  <si>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</si>
  <si>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</si>
  <si>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</si>
  <si>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</si>
  <si>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</si>
  <si>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</si>
  <si>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</si>
  <si>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</si>
  <si>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</si>
  <si>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</si>
  <si>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</si>
  <si>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</si>
  <si>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</si>
  <si>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</si>
  <si>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</si>
  <si>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</si>
  <si>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</si>
  <si>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</si>
  <si>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</si>
  <si>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</si>
  <si>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</si>
  <si>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</si>
  <si>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</si>
  <si>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</si>
  <si>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</si>
  <si>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</si>
  <si>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</si>
  <si>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</si>
  <si>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</si>
  <si>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</si>
  <si>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</si>
  <si>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</si>
  <si>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</si>
  <si>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</si>
  <si>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</si>
  <si>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</si>
  <si>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</si>
  <si>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</si>
  <si>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</si>
  <si>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</si>
  <si>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</si>
  <si>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</si>
  <si>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</si>
  <si>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</si>
  <si>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</si>
  <si>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</si>
  <si>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</si>
  <si>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</si>
  <si>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</si>
  <si>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</si>
  <si>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</si>
  <si>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</si>
  <si>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</si>
  <si>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</si>
  <si>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</si>
  <si>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</si>
  <si>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</si>
  <si>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</si>
  <si>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</si>
  <si>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</si>
  <si>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</si>
  <si>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</si>
  <si>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</si>
  <si>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</si>
  <si>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</si>
  <si>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</si>
  <si>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</si>
  <si>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</si>
  <si>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</si>
  <si>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</si>
  <si>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</si>
  <si>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</si>
  <si>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</si>
  <si>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</si>
  <si>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</si>
  <si>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</si>
  <si>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</si>
  <si>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</si>
  <si>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</si>
  <si>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</si>
  <si>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</si>
  <si>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</si>
  <si>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</si>
  <si>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</si>
  <si>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</si>
  <si>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</si>
  <si>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</si>
  <si>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</si>
  <si>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</si>
  <si>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</si>
  <si>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</si>
  <si>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</si>
  <si>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</si>
  <si>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</si>
  <si>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</si>
  <si>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</si>
  <si>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</si>
  <si>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</si>
  <si>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</si>
  <si>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</si>
  <si>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</si>
  <si>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</si>
  <si>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</si>
  <si>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</si>
  <si>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</si>
  <si>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</si>
  <si>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</si>
  <si>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</si>
  <si>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</si>
  <si>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</si>
  <si>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</si>
  <si>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</si>
  <si>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</si>
  <si>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</si>
  <si>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</si>
  <si>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</si>
  <si>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</si>
  <si>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</si>
  <si>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</si>
  <si>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</si>
  <si>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</si>
  <si>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</si>
  <si>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</si>
  <si>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</si>
  <si>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</si>
  <si>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</si>
  <si>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</si>
  <si>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</si>
  <si>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</si>
  <si>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</si>
  <si>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</si>
  <si>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</si>
  <si>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</si>
  <si>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</si>
  <si>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</si>
  <si>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</si>
  <si>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</si>
  <si>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</si>
  <si>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</si>
  <si>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</si>
  <si>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</si>
  <si>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</si>
  <si>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</si>
  <si>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</si>
  <si>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</si>
  <si>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</si>
  <si>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</si>
  <si>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</si>
  <si>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</si>
  <si>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</si>
  <si>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</si>
  <si>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</si>
  <si>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</si>
  <si>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</si>
  <si>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</si>
  <si>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</si>
  <si>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</si>
  <si>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</si>
  <si>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</si>
  <si>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</si>
  <si>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</si>
  <si>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</si>
  <si>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</si>
  <si>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</si>
  <si>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</si>
  <si>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</si>
  <si>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</si>
  <si>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</si>
  <si>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</si>
  <si>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</si>
  <si>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</si>
  <si>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</si>
  <si>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</si>
  <si>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</si>
  <si>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</si>
  <si>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</si>
  <si>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</si>
  <si>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</si>
  <si>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</si>
  <si>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</si>
  <si>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</si>
  <si>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</si>
  <si>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</si>
  <si>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</si>
  <si>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</si>
  <si>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</si>
  <si>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</si>
  <si>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</si>
  <si>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</si>
  <si>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</si>
  <si>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</si>
  <si>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</si>
  <si>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</si>
  <si>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</si>
  <si>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</si>
  <si>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</si>
  <si>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</si>
  <si>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</si>
  <si>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</si>
  <si>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</si>
  <si>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</si>
  <si>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</si>
  <si>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</si>
  <si>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</si>
  <si>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</si>
  <si>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</si>
  <si>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</si>
  <si>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</si>
  <si>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</si>
  <si>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</si>
  <si>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</si>
  <si>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</si>
  <si>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</si>
  <si>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</si>
  <si>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</si>
  <si>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</si>
  <si>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</si>
  <si>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</si>
  <si>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</si>
  <si>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</si>
  <si>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</si>
  <si>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</si>
  <si>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</si>
  <si>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</si>
  <si>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</si>
  <si>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</si>
  <si>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</si>
  <si>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</si>
  <si>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</si>
  <si>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</si>
  <si>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</si>
  <si>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</si>
  <si>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</si>
  <si>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</si>
  <si>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</si>
  <si>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</si>
  <si>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</si>
  <si>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</si>
  <si>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</si>
  <si>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</si>
  <si>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</si>
  <si>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</si>
  <si>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</si>
  <si>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</si>
  <si>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</si>
  <si>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</si>
  <si>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</si>
  <si>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</si>
  <si>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</si>
  <si>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</si>
  <si>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</si>
  <si>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</si>
  <si>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</si>
  <si>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</si>
  <si>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</si>
  <si>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</si>
  <si>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</si>
  <si>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</si>
  <si>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</si>
  <si>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</si>
  <si>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</si>
  <si>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</si>
  <si>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</si>
  <si>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</si>
  <si>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</si>
  <si>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</si>
  <si>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</si>
  <si>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</si>
  <si>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</si>
  <si>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</si>
  <si>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</si>
  <si>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</si>
  <si>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</si>
  <si>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</si>
  <si>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</si>
  <si>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</si>
  <si>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</si>
  <si>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</si>
  <si>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</si>
  <si>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</si>
  <si>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</si>
  <si>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</si>
  <si>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</si>
  <si>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</si>
  <si>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</si>
  <si>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</si>
  <si>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</si>
  <si>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</si>
  <si>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</si>
  <si>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</si>
  <si>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</si>
  <si>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</si>
  <si>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</si>
  <si>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</si>
  <si>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</si>
  <si>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</si>
  <si>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</si>
  <si>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</si>
  <si>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</si>
  <si>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</si>
  <si>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</si>
  <si>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</si>
  <si>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</si>
  <si>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</si>
  <si>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</si>
  <si>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</si>
  <si>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</si>
  <si>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</si>
  <si>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</si>
  <si>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</si>
  <si>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</si>
  <si>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</si>
  <si>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</si>
  <si>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</si>
  <si>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</si>
  <si>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</si>
  <si>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</si>
  <si>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</si>
  <si>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</si>
  <si>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</si>
  <si>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</si>
  <si>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</si>
  <si>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</si>
  <si>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</si>
  <si>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</si>
  <si>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</si>
  <si>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</si>
  <si>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</si>
  <si>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</si>
  <si>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</si>
  <si>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</si>
  <si>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</si>
  <si>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</si>
  <si>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</si>
  <si>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</si>
  <si>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</si>
  <si>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</si>
  <si>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</si>
  <si>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</si>
  <si>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</si>
  <si>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</si>
  <si>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</si>
  <si>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</si>
  <si>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</si>
  <si>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</si>
  <si>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</si>
  <si>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</si>
  <si>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</si>
  <si>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</si>
  <si>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</si>
  <si>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</si>
  <si>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</si>
  <si>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</si>
  <si>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</si>
  <si>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</si>
  <si>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</si>
  <si>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</si>
  <si>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</si>
  <si>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</si>
  <si>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</si>
  <si>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</si>
  <si>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</si>
  <si>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</si>
  <si>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</si>
  <si>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</si>
  <si>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</si>
  <si>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</si>
  <si>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</si>
  <si>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</si>
  <si>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</si>
  <si>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</si>
  <si>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</si>
  <si>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</si>
  <si>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</si>
  <si>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</si>
  <si>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</si>
  <si>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</si>
  <si>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</si>
  <si>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</si>
  <si>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</si>
  <si>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</si>
  <si>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</si>
  <si>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</si>
  <si>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</si>
  <si>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</si>
  <si>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</si>
  <si>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</si>
  <si>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</si>
  <si>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</si>
  <si>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</si>
  <si>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</si>
  <si>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</si>
  <si>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</si>
  <si>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</si>
  <si>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</si>
  <si>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</si>
  <si>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</si>
  <si>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</si>
  <si>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</si>
  <si>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</si>
  <si>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</si>
  <si>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</si>
  <si>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</si>
  <si>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</si>
  <si>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</si>
  <si>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</si>
  <si>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</si>
  <si>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</si>
  <si>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</si>
  <si>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</si>
  <si>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</si>
  <si>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</si>
  <si>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</si>
  <si>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</si>
  <si>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</si>
  <si>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</si>
  <si>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</si>
  <si>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</si>
  <si>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</si>
  <si>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</si>
  <si>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</si>
  <si>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</si>
  <si>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</si>
  <si>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</si>
  <si>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</si>
  <si>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</si>
  <si>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</si>
  <si>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</si>
  <si>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</si>
  <si>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</si>
  <si>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</si>
  <si>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</si>
  <si>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</si>
  <si>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</si>
  <si>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</si>
  <si>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</si>
  <si>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</si>
  <si>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</si>
  <si>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</si>
  <si>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</si>
  <si>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</si>
  <si>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</si>
  <si>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</si>
  <si>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</si>
  <si>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</si>
  <si>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</si>
  <si>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</si>
  <si>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</si>
  <si>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</si>
  <si>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</si>
  <si>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</si>
  <si>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</si>
  <si>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</si>
  <si>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</si>
  <si>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</si>
  <si>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</si>
  <si>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</si>
  <si>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</si>
  <si>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</si>
  <si>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</si>
  <si>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</si>
  <si>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</si>
  <si>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</si>
  <si>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</si>
  <si>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</si>
  <si>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</si>
  <si>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</si>
  <si>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</si>
  <si>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</si>
  <si>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</si>
  <si>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</si>
  <si>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</si>
  <si>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</si>
  <si>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</si>
  <si>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</si>
  <si>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</si>
  <si>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</si>
  <si>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</si>
  <si>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</si>
  <si>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</si>
  <si>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</si>
  <si>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</si>
  <si>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</si>
  <si>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</si>
  <si>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</si>
  <si>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</si>
  <si>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</si>
  <si>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</si>
  <si>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</si>
  <si>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</si>
  <si>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</si>
  <si>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</si>
  <si>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</si>
  <si>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</si>
  <si>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</si>
  <si>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</si>
  <si>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</si>
  <si>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</si>
  <si>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</si>
  <si>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</si>
  <si>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</si>
  <si>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</si>
  <si>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</si>
  <si>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</si>
  <si>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</si>
  <si>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</si>
  <si>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</si>
  <si>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</si>
  <si>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</si>
  <si>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</si>
  <si>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</si>
  <si>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</si>
  <si>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</si>
  <si>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</si>
  <si>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</si>
  <si>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</si>
  <si>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</si>
  <si>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</si>
  <si>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</si>
  <si>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</si>
  <si>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</si>
  <si>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</si>
  <si>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</si>
  <si>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</si>
  <si>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</si>
  <si>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</si>
  <si>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</si>
  <si>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</si>
  <si>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</si>
  <si>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</si>
  <si>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</si>
  <si>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</si>
  <si>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</si>
  <si>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</si>
  <si>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</si>
  <si>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</si>
  <si>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</si>
  <si>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</si>
  <si>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</si>
  <si>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</si>
  <si>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</si>
  <si>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</si>
  <si>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</si>
  <si>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</si>
  <si>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</si>
  <si>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</si>
  <si>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</si>
  <si>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</si>
  <si>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</si>
  <si>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</si>
  <si>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</si>
  <si>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</si>
  <si>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</si>
  <si>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</si>
  <si>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</si>
  <si>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</si>
  <si>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</si>
  <si>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</si>
  <si>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</si>
  <si>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</si>
  <si>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</si>
  <si>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</si>
  <si>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</si>
  <si>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</si>
  <si>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</si>
  <si>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</si>
  <si>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</si>
  <si>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</si>
  <si>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</si>
  <si>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</si>
  <si>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</si>
  <si>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</si>
  <si>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</si>
  <si>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</si>
  <si>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</si>
  <si>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</si>
  <si>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</si>
  <si>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</si>
  <si>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</si>
  <si>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</si>
  <si>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</si>
  <si>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</si>
  <si>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</si>
  <si>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</si>
  <si>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</si>
  <si>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</si>
  <si>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</si>
  <si>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</si>
  <si>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</si>
  <si>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</si>
  <si>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</si>
  <si>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</si>
  <si>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</si>
  <si>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</si>
  <si>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</si>
  <si>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</si>
  <si>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</si>
  <si>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</si>
  <si>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</si>
  <si>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</si>
  <si>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</si>
  <si>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</si>
  <si>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</si>
  <si>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</si>
  <si>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</si>
  <si>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</si>
  <si>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</si>
  <si>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</si>
  <si>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</si>
  <si>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</si>
  <si>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</si>
  <si>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</si>
  <si>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</si>
  <si>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</si>
  <si>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</si>
  <si>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</si>
  <si>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</si>
  <si>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</si>
  <si>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</si>
  <si>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</si>
  <si>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</si>
  <si>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</si>
  <si>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</si>
  <si>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</si>
  <si>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</si>
  <si>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</si>
  <si>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</si>
  <si>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</si>
  <si>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</si>
  <si>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</si>
  <si>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</si>
  <si>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</si>
  <si>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</si>
  <si>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</si>
  <si>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</si>
  <si>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</si>
  <si>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</si>
  <si>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</si>
  <si>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</si>
  <si>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</si>
  <si>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</si>
  <si>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</si>
  <si>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</si>
  <si>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</si>
  <si>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</si>
  <si>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</si>
  <si>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</si>
  <si>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</si>
  <si>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</si>
  <si>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</si>
  <si>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</si>
  <si>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</si>
  <si>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</si>
  <si>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</si>
  <si>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</si>
  <si>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</si>
  <si>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</si>
  <si>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</si>
  <si>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</si>
  <si>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</si>
  <si>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</si>
  <si>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</si>
  <si>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</si>
  <si>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</si>
  <si>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</si>
  <si>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</si>
  <si>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</si>
  <si>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</si>
  <si>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</si>
  <si>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</si>
  <si>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</si>
  <si>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</si>
  <si>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</si>
  <si>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</si>
  <si>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</si>
  <si>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</si>
  <si>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</si>
  <si>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</si>
  <si>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</si>
  <si>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</si>
  <si>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</si>
  <si>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</si>
  <si>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</si>
  <si>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</si>
  <si>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</si>
  <si>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</si>
  <si>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</si>
  <si>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</si>
  <si>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</si>
  <si>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</si>
  <si>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</si>
  <si>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</si>
  <si>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</si>
  <si>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</si>
  <si>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</si>
  <si>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</si>
  <si>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</si>
  <si>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</si>
  <si>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</si>
  <si>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</si>
  <si>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</si>
  <si>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</si>
  <si>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</si>
  <si>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</si>
  <si>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</si>
  <si>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</si>
  <si>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</si>
  <si>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</si>
  <si>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</si>
  <si>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</si>
  <si>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</si>
  <si>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</si>
  <si>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</si>
  <si>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</si>
  <si>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</si>
  <si>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</si>
  <si>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</si>
  <si>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</si>
  <si>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</si>
  <si>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</si>
  <si>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</si>
  <si>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</si>
  <si>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</si>
  <si>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</si>
  <si>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</si>
  <si>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</si>
  <si>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</si>
  <si>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</si>
  <si>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</si>
  <si>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</si>
  <si>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</si>
  <si>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</si>
  <si>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</si>
  <si>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</si>
  <si>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</si>
  <si>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</si>
  <si>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</si>
  <si>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</si>
  <si>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</si>
  <si>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</si>
  <si>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</si>
  <si>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</si>
  <si>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</si>
  <si>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</si>
  <si>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</si>
  <si>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</si>
  <si>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</si>
  <si>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</si>
  <si>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</si>
  <si>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</si>
  <si>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</si>
  <si>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</si>
  <si>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</si>
  <si>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</si>
  <si>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</si>
  <si>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</si>
  <si>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</si>
  <si>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</si>
  <si>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</si>
  <si>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</si>
  <si>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</si>
  <si>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</si>
  <si>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</si>
  <si>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</si>
  <si>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</si>
  <si>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</si>
  <si>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</si>
  <si>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</si>
  <si>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</si>
  <si>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</si>
  <si>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</si>
  <si>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</si>
  <si>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</si>
  <si>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</si>
  <si>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</si>
  <si>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</si>
  <si>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</si>
  <si>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</si>
  <si>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</si>
  <si>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</si>
  <si>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</si>
  <si>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</si>
  <si>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</si>
  <si>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</si>
  <si>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</si>
  <si>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</si>
  <si>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</si>
  <si>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</si>
  <si>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</si>
  <si>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</si>
  <si>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</si>
  <si>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</si>
  <si>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</si>
  <si>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</si>
  <si>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</si>
  <si>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</si>
  <si>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</si>
  <si>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</si>
  <si>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</si>
  <si>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</si>
  <si>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</si>
  <si>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</si>
  <si>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</si>
  <si>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</si>
  <si>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</si>
  <si>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</si>
  <si>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</si>
  <si>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</si>
  <si>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</si>
  <si>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</si>
  <si>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</si>
  <si>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</si>
  <si>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</si>
  <si>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</si>
  <si>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</si>
  <si>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</si>
  <si>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</si>
  <si>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</si>
  <si>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</si>
  <si>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</si>
  <si>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</si>
  <si>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</si>
  <si>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</si>
  <si>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</si>
  <si>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</si>
  <si>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</si>
  <si>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</si>
  <si>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</si>
  <si>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</si>
  <si>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</si>
  <si>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</si>
  <si>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</si>
  <si>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</si>
  <si>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</si>
  <si>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</si>
  <si>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</si>
  <si>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</si>
  <si>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</si>
  <si>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</si>
  <si>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</si>
  <si>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</si>
  <si>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</si>
  <si>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</si>
  <si>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</si>
  <si>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</si>
  <si>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</si>
  <si>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</si>
  <si>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</si>
  <si>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</si>
  <si>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</si>
  <si>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</si>
  <si>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</si>
  <si>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</si>
  <si>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</si>
  <si>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</si>
  <si>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</si>
  <si>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</si>
  <si>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</si>
  <si>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</si>
  <si>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</si>
  <si>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</si>
  <si>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</si>
  <si>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</si>
  <si>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</si>
  <si>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</si>
  <si>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</si>
  <si>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</si>
  <si>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</si>
  <si>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</si>
  <si>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</si>
  <si>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</si>
  <si>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</si>
  <si>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</si>
  <si>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</si>
  <si>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</si>
  <si>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</si>
  <si>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</si>
  <si>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</si>
  <si>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</si>
  <si>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</si>
  <si>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</si>
  <si>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</si>
  <si>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</si>
  <si>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</si>
  <si>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</si>
  <si>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</si>
  <si>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</si>
  <si>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</si>
  <si>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</si>
  <si>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</si>
  <si>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</si>
  <si>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</si>
  <si>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</si>
  <si>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</si>
  <si>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</si>
  <si>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</si>
  <si>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</si>
  <si>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</si>
  <si>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</si>
  <si>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</si>
  <si>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</si>
  <si>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</si>
  <si>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</si>
  <si>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</si>
  <si>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</si>
  <si>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</si>
  <si>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</si>
  <si>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</si>
  <si>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</si>
  <si>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</si>
  <si>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</si>
  <si>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</si>
  <si>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</si>
  <si>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</si>
  <si>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</si>
  <si>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</si>
  <si>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</si>
  <si>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</si>
  <si>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</si>
  <si>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</si>
  <si>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</si>
  <si>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</si>
  <si>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</si>
  <si>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</si>
  <si>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</si>
  <si>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</si>
  <si>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</si>
  <si>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</si>
  <si>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</si>
  <si>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</si>
  <si>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</si>
  <si>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</si>
  <si>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</si>
  <si>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</si>
  <si>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</si>
  <si>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</si>
  <si>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</si>
  <si>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</si>
  <si>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</si>
  <si>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</si>
  <si>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</si>
  <si>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</si>
  <si>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</si>
  <si>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</si>
  <si>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</si>
  <si>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</si>
  <si>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</si>
  <si>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</si>
  <si>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</si>
  <si>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</si>
  <si>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</si>
  <si>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</si>
  <si>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</si>
  <si>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</si>
  <si>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</si>
  <si>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</si>
  <si>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</si>
  <si>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</si>
  <si>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</si>
  <si>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</si>
  <si>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</si>
  <si>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</si>
  <si>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</si>
  <si>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</si>
  <si>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</si>
  <si>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</si>
  <si>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</si>
  <si>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</si>
  <si>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</si>
  <si>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</si>
  <si>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</si>
  <si>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</si>
  <si>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</si>
  <si>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</si>
  <si>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</si>
  <si>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</si>
  <si>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</si>
  <si>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</si>
  <si>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</si>
  <si>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</si>
  <si>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</si>
  <si>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</si>
  <si>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</si>
  <si>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</si>
  <si>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</si>
  <si>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</si>
  <si>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</si>
  <si>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</si>
  <si>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</si>
  <si>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</si>
  <si>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</si>
  <si>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</si>
  <si>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</si>
  <si>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</si>
  <si>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</si>
  <si>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</si>
  <si>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</si>
  <si>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</si>
  <si>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</si>
  <si>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</si>
  <si>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</si>
  <si>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</si>
  <si>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</si>
  <si>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</si>
  <si>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</si>
  <si>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</si>
  <si>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</si>
  <si>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</si>
  <si>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</si>
  <si>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</si>
  <si>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</si>
  <si>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</si>
  <si>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</si>
  <si>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</si>
  <si>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</si>
  <si>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</si>
  <si>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</si>
  <si>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</si>
  <si>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</si>
  <si>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</si>
  <si>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</si>
  <si>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</si>
  <si>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</si>
  <si>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</si>
  <si>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</si>
  <si>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</si>
  <si>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</si>
  <si>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</si>
  <si>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</si>
  <si>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</si>
  <si>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</si>
  <si>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</si>
  <si>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</si>
  <si>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</si>
  <si>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</si>
  <si>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</si>
  <si>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</si>
  <si>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</si>
  <si>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</si>
  <si>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</si>
  <si>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</si>
  <si>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</si>
  <si>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</si>
  <si>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</si>
  <si>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</si>
  <si>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</si>
  <si>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</si>
  <si>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</si>
  <si>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</si>
  <si>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</si>
  <si>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</si>
  <si>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</si>
  <si>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</si>
  <si>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</si>
  <si>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</si>
  <si>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</si>
  <si>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</si>
  <si>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</si>
  <si>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</si>
  <si>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</si>
  <si>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</si>
  <si>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</si>
  <si>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</si>
  <si>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</si>
  <si>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</si>
  <si>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</si>
  <si>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</si>
  <si>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</si>
  <si>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</si>
  <si>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</si>
  <si>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</si>
  <si>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</si>
  <si>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</si>
  <si>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</si>
  <si>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</si>
  <si>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</si>
  <si>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</si>
  <si>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</si>
  <si>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</si>
  <si>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</si>
  <si>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</si>
  <si>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</si>
  <si>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</si>
  <si>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</si>
  <si>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</si>
  <si>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</si>
  <si>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</si>
  <si>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</si>
  <si>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</si>
  <si>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</si>
  <si>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</si>
  <si>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</si>
  <si>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</si>
  <si>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</si>
  <si>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</si>
  <si>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</si>
  <si>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</si>
  <si>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</si>
  <si>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</si>
  <si>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</si>
  <si>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</si>
  <si>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</si>
  <si>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</si>
  <si>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</si>
  <si>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</si>
  <si>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</si>
  <si>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</si>
  <si>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</si>
  <si>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</si>
  <si>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</si>
  <si>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</si>
  <si>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</si>
  <si>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</si>
  <si>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</si>
  <si>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</si>
  <si>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</si>
  <si>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</si>
  <si>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</si>
  <si>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</si>
  <si>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</si>
  <si>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</si>
  <si>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</si>
  <si>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</si>
  <si>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</si>
  <si>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</si>
  <si>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</si>
  <si>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</si>
  <si>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</si>
  <si>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</si>
  <si>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</si>
  <si>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</si>
  <si>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</si>
  <si>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</si>
  <si>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</si>
  <si>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</si>
  <si>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</si>
  <si>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</si>
  <si>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</si>
  <si>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</si>
  <si>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</si>
  <si>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</si>
  <si>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</si>
  <si>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</si>
  <si>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</si>
  <si>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</si>
  <si>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</si>
  <si>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</si>
  <si>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</si>
  <si>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</si>
  <si>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</si>
  <si>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</si>
  <si>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</si>
  <si>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</si>
  <si>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</si>
  <si>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</si>
  <si>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</si>
  <si>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</si>
  <si>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</si>
  <si>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</si>
  <si>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</si>
  <si>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</si>
  <si>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</si>
  <si>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</si>
  <si>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</si>
  <si>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</si>
  <si>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</si>
  <si>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</si>
  <si>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</si>
  <si>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</si>
  <si>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</si>
  <si>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</si>
  <si>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</si>
  <si>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</si>
  <si>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</si>
  <si>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</si>
  <si>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</si>
  <si>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</si>
  <si>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</si>
  <si>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</si>
  <si>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</si>
  <si>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</si>
  <si>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</si>
  <si>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</si>
  <si>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</si>
  <si>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</si>
  <si>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</si>
  <si>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</si>
  <si>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</si>
  <si>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</si>
  <si>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</si>
  <si>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</si>
  <si>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</si>
  <si>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</si>
  <si>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</si>
  <si>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</si>
  <si>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</si>
  <si>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</si>
  <si>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</si>
  <si>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</si>
  <si>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</si>
  <si>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</si>
  <si>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</si>
  <si>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</si>
  <si>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</si>
  <si>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</si>
  <si>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</si>
  <si>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</si>
  <si>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</si>
  <si>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</si>
  <si>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</si>
  <si>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</si>
  <si>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</si>
  <si>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</si>
  <si>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</si>
  <si>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</si>
  <si>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</si>
  <si>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</si>
  <si>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</si>
  <si>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</si>
  <si>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</si>
  <si>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</si>
  <si>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</si>
  <si>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</si>
  <si>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</si>
  <si>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</si>
  <si>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</si>
  <si>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</si>
  <si>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</si>
  <si>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</si>
  <si>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</si>
  <si>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</si>
  <si>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</si>
  <si>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</si>
  <si>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</si>
  <si>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</si>
  <si>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</si>
  <si>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</si>
  <si>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</si>
  <si>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</si>
  <si>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</si>
  <si>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</si>
  <si>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</si>
  <si>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</si>
  <si>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</si>
  <si>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</si>
  <si>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</si>
  <si>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</si>
  <si>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</si>
  <si>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</si>
  <si>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</si>
  <si>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</si>
  <si>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</si>
  <si>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</si>
  <si>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</si>
  <si>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</si>
  <si>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</si>
  <si>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</si>
  <si>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</si>
  <si>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</si>
  <si>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</si>
  <si>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</si>
  <si>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</si>
  <si>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</si>
  <si>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</si>
  <si>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</si>
  <si>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</si>
  <si>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</si>
  <si>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</si>
  <si>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</si>
  <si>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</si>
  <si>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</si>
  <si>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</si>
  <si>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</si>
  <si>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</si>
  <si>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</si>
  <si>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</si>
  <si>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</si>
  <si>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</si>
  <si>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</si>
  <si>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</si>
  <si>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</si>
  <si>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</si>
  <si>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</si>
  <si>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</si>
  <si>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</si>
  <si>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</si>
  <si>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</si>
  <si>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</si>
  <si>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</si>
  <si>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</si>
  <si>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</si>
  <si>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</si>
  <si>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</si>
  <si>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</si>
  <si>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</si>
  <si>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</si>
  <si>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</si>
  <si>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</si>
  <si>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</si>
  <si>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</si>
  <si>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</si>
  <si>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</si>
  <si>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</si>
  <si>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</si>
  <si>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</si>
  <si>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</si>
  <si>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</si>
  <si>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</si>
  <si>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</si>
  <si>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</si>
  <si>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</si>
  <si>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</si>
  <si>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</si>
  <si>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</si>
  <si>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</si>
  <si>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</si>
  <si>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</si>
  <si>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</si>
  <si>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</si>
  <si>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</si>
  <si>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</si>
  <si>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</si>
  <si>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</si>
  <si>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</si>
  <si>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</si>
  <si>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</si>
  <si>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</si>
  <si>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</si>
  <si>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</si>
  <si>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</si>
  <si>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</si>
  <si>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</si>
  <si>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</si>
  <si>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</si>
  <si>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</si>
  <si>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</si>
  <si>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</si>
  <si>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</si>
  <si>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</si>
  <si>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</si>
  <si>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</si>
  <si>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</si>
  <si>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</si>
  <si>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</si>
  <si>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</si>
  <si>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</si>
  <si>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</si>
  <si>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</si>
  <si>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</si>
  <si>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</si>
  <si>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</si>
  <si>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</si>
  <si>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</si>
  <si>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</si>
  <si>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</si>
  <si>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</si>
  <si>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</si>
  <si>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</si>
  <si>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</si>
  <si>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</si>
  <si>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</si>
  <si>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</si>
  <si>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</si>
  <si>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</si>
  <si>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</si>
  <si>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</si>
  <si>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</si>
  <si>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</si>
  <si>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</si>
  <si>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</si>
  <si>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</si>
  <si>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</si>
  <si>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</si>
  <si>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</si>
  <si>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</si>
  <si>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</si>
  <si>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</si>
  <si>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</si>
  <si>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</si>
  <si>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</si>
  <si>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</si>
  <si>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</si>
  <si>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</si>
  <si>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</si>
  <si>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</si>
  <si>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</si>
  <si>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</si>
  <si>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</si>
  <si>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</si>
  <si>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</si>
  <si>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</si>
  <si>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</si>
  <si>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</si>
  <si>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</si>
  <si>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</si>
  <si>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</si>
  <si>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</si>
  <si>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</si>
  <si>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</si>
  <si>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</si>
  <si>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</si>
  <si>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</si>
  <si>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</si>
  <si>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</si>
  <si>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</si>
  <si>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</si>
  <si>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</si>
  <si>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</si>
  <si>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</si>
  <si>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</si>
  <si>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</si>
  <si>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</si>
  <si>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</si>
  <si>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</si>
  <si>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</si>
  <si>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</si>
  <si>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</si>
  <si>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</si>
  <si>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</si>
  <si>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</si>
  <si>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</si>
  <si>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</si>
  <si>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</si>
  <si>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</si>
  <si>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</si>
  <si>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</si>
  <si>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</si>
  <si>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</si>
  <si>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</si>
  <si>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</si>
  <si>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</si>
  <si>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</si>
  <si>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</si>
  <si>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</si>
  <si>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</si>
  <si>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</si>
  <si>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</si>
  <si>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</si>
  <si>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</si>
  <si>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</si>
  <si>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</si>
  <si>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</si>
  <si>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</si>
  <si>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</si>
  <si>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</si>
  <si>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</si>
  <si>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</si>
  <si>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</si>
  <si>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</si>
  <si>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</si>
  <si>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</si>
  <si>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</si>
  <si>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</si>
  <si>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</si>
  <si>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</si>
  <si>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</si>
  <si>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</si>
  <si>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</si>
  <si>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</si>
  <si>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</si>
  <si>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</si>
  <si>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</si>
  <si>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</si>
  <si>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</si>
  <si>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</si>
  <si>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</si>
  <si>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</si>
  <si>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</si>
  <si>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</si>
  <si>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</si>
  <si>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</si>
  <si>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</si>
  <si>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</si>
  <si>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</si>
  <si>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</si>
  <si>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</si>
  <si>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</si>
  <si>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</si>
  <si>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</si>
  <si>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</si>
  <si>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</si>
  <si>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</si>
  <si>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</si>
  <si>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</si>
  <si>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</si>
  <si>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</si>
  <si>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</si>
  <si>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</si>
  <si>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</si>
  <si>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</si>
  <si>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</si>
  <si>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</si>
  <si>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</si>
  <si>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</si>
  <si>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</si>
  <si>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</si>
  <si>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</si>
  <si>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</si>
  <si>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</si>
  <si>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</si>
  <si>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</si>
  <si>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</si>
  <si>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</si>
  <si>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</si>
  <si>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</si>
  <si>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</si>
  <si>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</si>
  <si>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</si>
  <si>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</si>
  <si>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</si>
  <si>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</si>
  <si>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</si>
  <si>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</si>
  <si>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</si>
  <si>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</si>
  <si>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</si>
  <si>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</si>
  <si>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</si>
  <si>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</si>
  <si>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</si>
  <si>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</si>
  <si>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</si>
  <si>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</si>
  <si>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</si>
  <si>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</si>
  <si>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</si>
  <si>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</si>
  <si>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</si>
  <si>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</si>
  <si>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</si>
  <si>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</si>
  <si>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</si>
  <si>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</si>
  <si>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</si>
  <si>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</si>
  <si>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</si>
  <si>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</si>
  <si>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</si>
  <si>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</si>
  <si>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</si>
  <si>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</si>
  <si>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</si>
  <si>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</si>
  <si>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</si>
  <si>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</si>
  <si>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</si>
  <si>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</si>
  <si>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</si>
  <si>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</si>
  <si>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</si>
  <si>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</si>
  <si>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</si>
  <si>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</si>
  <si>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</si>
  <si>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</si>
  <si>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</si>
  <si>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</si>
  <si>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</si>
  <si>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</si>
  <si>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</si>
  <si>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</si>
  <si>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</si>
  <si>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</si>
  <si>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</si>
  <si>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</si>
  <si>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</si>
  <si>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</si>
  <si>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</si>
  <si>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</si>
  <si>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</si>
  <si>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</si>
  <si>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</si>
  <si>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</si>
  <si>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</si>
  <si>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</si>
  <si>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</si>
  <si>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</si>
  <si>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</si>
  <si>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</si>
  <si>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</si>
  <si>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</si>
  <si>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</si>
  <si>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</si>
  <si>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</si>
  <si>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</si>
  <si>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</si>
  <si>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</si>
  <si>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</si>
  <si>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</si>
  <si>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</si>
  <si>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</si>
  <si>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</si>
  <si>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</si>
  <si>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</si>
  <si>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</si>
  <si>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</si>
  <si>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</si>
  <si>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</si>
  <si>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</si>
  <si>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</si>
  <si>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</si>
  <si>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</si>
  <si>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</si>
  <si>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</si>
  <si>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</si>
  <si>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</si>
  <si>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</si>
  <si>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</si>
  <si>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</si>
  <si>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</si>
  <si>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</si>
  <si>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</si>
  <si>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</si>
  <si>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</si>
  <si>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</si>
  <si>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</si>
  <si>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</si>
  <si>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</si>
  <si>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</si>
  <si>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</si>
  <si>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</si>
  <si>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</si>
  <si>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</si>
  <si>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</si>
  <si>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</si>
  <si>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</si>
  <si>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</si>
  <si>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</si>
  <si>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</si>
  <si>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</si>
  <si>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</si>
  <si>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</si>
  <si>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</si>
  <si>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</si>
  <si>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</si>
  <si>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</si>
  <si>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</si>
  <si>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</si>
  <si>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</si>
  <si>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</si>
  <si>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</si>
  <si>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</si>
  <si>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</si>
  <si>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</si>
  <si>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</si>
  <si>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</si>
  <si>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</si>
  <si>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</si>
  <si>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</si>
  <si>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</si>
  <si>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</si>
  <si>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</si>
  <si>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</si>
  <si>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</si>
  <si>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</si>
  <si>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</si>
  <si>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</si>
  <si>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</si>
  <si>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</si>
  <si>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</si>
  <si>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</si>
  <si>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</si>
  <si>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</si>
  <si>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</si>
  <si>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</si>
  <si>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</si>
  <si>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</si>
  <si>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</si>
  <si>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</si>
  <si>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</si>
  <si>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</si>
  <si>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</si>
  <si>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</si>
  <si>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</si>
  <si>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</si>
  <si>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</si>
  <si>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</si>
  <si>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</si>
  <si>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</si>
  <si>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</si>
  <si>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</si>
  <si>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</si>
  <si>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</si>
  <si>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</si>
  <si>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</si>
  <si>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</si>
  <si>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</si>
  <si>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</si>
  <si>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</si>
  <si>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</si>
  <si>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</si>
  <si>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</si>
  <si>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</si>
  <si>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</si>
  <si>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</si>
  <si>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</si>
  <si>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</si>
  <si>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</si>
  <si>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</si>
  <si>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</si>
  <si>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</si>
  <si>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</si>
  <si>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</si>
  <si>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</si>
  <si>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</si>
  <si>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</si>
  <si>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</si>
  <si>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</si>
  <si>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</si>
  <si>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</si>
  <si>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</si>
  <si>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</si>
  <si>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</si>
  <si>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</si>
  <si>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</si>
  <si>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</si>
  <si>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</si>
  <si>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</si>
  <si>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</si>
  <si>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</si>
  <si>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</si>
  <si>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</si>
  <si>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</si>
  <si>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</si>
  <si>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</si>
  <si>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</si>
  <si>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</si>
  <si>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</si>
  <si>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</si>
  <si>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</si>
  <si>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</si>
  <si>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</si>
  <si>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</si>
  <si>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</si>
  <si>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</si>
  <si>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</si>
  <si>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</si>
  <si>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</si>
  <si>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</si>
  <si>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</si>
  <si>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</si>
  <si>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</si>
  <si>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</si>
  <si>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</si>
  <si>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</si>
  <si>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</si>
  <si>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</si>
  <si>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</si>
  <si>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</si>
  <si>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</si>
  <si>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</si>
  <si>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</si>
  <si>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</si>
  <si>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</si>
  <si>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</si>
  <si>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</si>
  <si>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</si>
  <si>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</si>
  <si>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</si>
  <si>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</si>
  <si>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</si>
  <si>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</si>
  <si>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</si>
  <si>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</si>
  <si>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</si>
  <si>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</si>
  <si>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</si>
  <si>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</si>
  <si>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</si>
  <si>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</si>
  <si>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</si>
  <si>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</si>
  <si>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</si>
  <si>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</si>
  <si>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</si>
  <si>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</si>
  <si>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</si>
  <si>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</si>
  <si>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</si>
  <si>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</si>
  <si>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</si>
  <si>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</si>
  <si>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</si>
  <si>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</si>
  <si>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</si>
  <si>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</si>
  <si>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</si>
  <si>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</si>
  <si>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</si>
  <si>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</si>
  <si>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</si>
  <si>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</si>
  <si>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</si>
  <si>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</si>
  <si>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</si>
  <si>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</si>
  <si>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</si>
  <si>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</si>
  <si>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</si>
  <si>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</si>
  <si>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</si>
  <si>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</si>
  <si>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</si>
  <si>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</si>
  <si>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</si>
  <si>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</si>
  <si>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</si>
  <si>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</si>
  <si>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</si>
  <si>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</si>
  <si>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</si>
  <si>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</si>
  <si>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</si>
  <si>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</si>
  <si>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</si>
  <si>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</si>
  <si>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</si>
  <si>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</si>
  <si>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</si>
  <si>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</si>
  <si>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</si>
  <si>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</si>
  <si>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</si>
  <si>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</si>
  <si>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</si>
  <si>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</si>
  <si>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</si>
  <si>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</si>
  <si>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</si>
  <si>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</si>
  <si>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</si>
  <si>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</si>
  <si>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</si>
  <si>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</si>
  <si>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</si>
  <si>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</si>
  <si>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</si>
  <si>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</si>
  <si>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</si>
  <si>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</si>
  <si>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</si>
  <si>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</si>
  <si>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</si>
  <si>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</si>
  <si>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</si>
  <si>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</si>
  <si>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</si>
  <si>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</si>
  <si>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</si>
  <si>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</si>
  <si>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</si>
  <si>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</si>
  <si>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</si>
  <si>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</si>
  <si>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</si>
  <si>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</si>
  <si>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</si>
  <si>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</si>
  <si>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</si>
  <si>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</si>
  <si>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</si>
  <si>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</si>
  <si>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</si>
  <si>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</si>
  <si>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</si>
  <si>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</si>
  <si>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</si>
  <si>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</si>
  <si>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</si>
  <si>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</si>
  <si>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</si>
  <si>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</si>
  <si>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</si>
  <si>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</si>
  <si>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</si>
  <si>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</si>
  <si>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</si>
  <si>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</si>
  <si>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</si>
  <si>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</si>
  <si>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</si>
  <si>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</si>
  <si>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</si>
  <si>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</si>
  <si>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</si>
  <si>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</si>
  <si>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</si>
  <si>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</si>
  <si>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</si>
  <si>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</si>
  <si>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</si>
  <si>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</si>
  <si>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</si>
  <si>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</si>
  <si>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</si>
  <si>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</si>
  <si>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</si>
  <si>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</si>
  <si>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</si>
  <si>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</si>
  <si>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</si>
  <si>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</si>
  <si>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</si>
  <si>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</si>
  <si>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</si>
  <si>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</si>
  <si>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</si>
  <si>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</si>
  <si>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</si>
  <si>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</si>
  <si>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</si>
  <si>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</si>
  <si>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</si>
  <si>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</si>
  <si>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</si>
  <si>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</si>
  <si>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</si>
  <si>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</si>
  <si>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</si>
  <si>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</si>
  <si>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</si>
  <si>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</si>
  <si>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</si>
  <si>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</si>
  <si>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</si>
  <si>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</si>
  <si>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</si>
  <si>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</si>
  <si>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</si>
  <si>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</si>
  <si>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</si>
  <si>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</si>
  <si>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</si>
  <si>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</si>
  <si>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</si>
  <si>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</si>
  <si>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</si>
  <si>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</si>
  <si>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</si>
  <si>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</si>
  <si>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</si>
  <si>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</si>
  <si>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</si>
  <si>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</si>
  <si>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</si>
  <si>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</si>
  <si>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</si>
  <si>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</si>
  <si>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</si>
  <si>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</si>
  <si>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</si>
  <si>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</si>
  <si>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</si>
  <si>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</si>
  <si>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</si>
  <si>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</si>
  <si>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</si>
  <si>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</si>
  <si>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</si>
  <si>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</si>
  <si>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</si>
  <si>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</si>
  <si>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</si>
  <si>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</si>
  <si>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</si>
  <si>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</si>
  <si>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</si>
  <si>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</si>
  <si>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</si>
  <si>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</si>
  <si>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</si>
  <si>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</si>
  <si>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</si>
  <si>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</si>
  <si>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</si>
  <si>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</si>
  <si>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</si>
  <si>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</si>
  <si>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</si>
  <si>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</si>
  <si>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</si>
  <si>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</si>
  <si>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</si>
  <si>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</si>
  <si>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</si>
  <si>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</si>
  <si>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</si>
  <si>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</si>
  <si>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</si>
  <si>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</si>
  <si>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</si>
  <si>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</si>
  <si>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</si>
  <si>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</si>
  <si>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</si>
  <si>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</si>
  <si>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</si>
  <si>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</si>
  <si>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</si>
  <si>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</si>
  <si>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</si>
  <si>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</si>
  <si>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</si>
  <si>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</si>
  <si>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</si>
  <si>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</si>
  <si>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</si>
  <si>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</si>
  <si>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</si>
  <si>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</si>
  <si>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</si>
  <si>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</si>
  <si>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</si>
  <si>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</si>
  <si>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</si>
  <si>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</si>
  <si>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</si>
  <si>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</si>
  <si>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</si>
  <si>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</si>
  <si>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</si>
  <si>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</si>
  <si>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</si>
  <si>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</si>
  <si>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</si>
  <si>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</si>
  <si>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</si>
  <si>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</si>
  <si>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</si>
  <si>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</si>
  <si>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</si>
  <si>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</si>
  <si>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</si>
  <si>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</si>
  <si>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</si>
  <si>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</si>
  <si>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</si>
  <si>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</si>
  <si>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</si>
  <si>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</si>
  <si>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</si>
  <si>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</si>
  <si>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</si>
  <si>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</si>
  <si>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</si>
  <si>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</si>
  <si>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</si>
  <si>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</si>
  <si>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</si>
  <si>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</si>
  <si>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</si>
  <si>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</si>
  <si>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</si>
  <si>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</si>
  <si>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</si>
  <si>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</si>
  <si>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</si>
  <si>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</si>
  <si>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</si>
  <si>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</si>
  <si>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</si>
  <si>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</si>
  <si>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</si>
  <si>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</si>
  <si>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</si>
  <si>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</si>
  <si>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</si>
  <si>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</si>
  <si>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</si>
  <si>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</si>
  <si>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</si>
  <si>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</si>
  <si>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</si>
  <si>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</si>
  <si>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</si>
  <si>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</si>
  <si>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</si>
  <si>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</si>
  <si>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</si>
  <si>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</si>
  <si>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</si>
  <si>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</si>
  <si>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</si>
  <si>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</si>
  <si>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</si>
  <si>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</si>
  <si>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</si>
  <si>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</si>
  <si>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</si>
  <si>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</si>
  <si>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</si>
  <si>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</si>
  <si>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</si>
  <si>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</si>
  <si>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</si>
  <si>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</si>
  <si>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</si>
  <si>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</si>
  <si>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</si>
  <si>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</si>
  <si>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</si>
  <si>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</si>
  <si>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</si>
  <si>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</si>
  <si>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</si>
  <si>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</si>
  <si>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</si>
  <si>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</si>
  <si>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</si>
  <si>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</si>
  <si>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</si>
  <si>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</si>
  <si>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</si>
  <si>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</si>
  <si>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</si>
  <si>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</si>
  <si>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</si>
  <si>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</si>
  <si>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</si>
  <si>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</si>
  <si>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</si>
  <si>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</si>
  <si>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</si>
  <si>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</si>
  <si>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</si>
  <si>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</si>
  <si>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</si>
  <si>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</si>
  <si>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</si>
  <si>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</si>
  <si>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</si>
  <si>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</si>
  <si>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</si>
  <si>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</si>
  <si>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</si>
  <si>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</si>
  <si>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</si>
  <si>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</si>
  <si>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</si>
  <si>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</si>
  <si>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</si>
  <si>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</si>
  <si>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</si>
  <si>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</si>
  <si>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</si>
  <si>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</si>
  <si>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</si>
  <si>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</si>
  <si>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</si>
  <si>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</si>
  <si>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</si>
  <si>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</si>
  <si>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</si>
  <si>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</si>
  <si>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</si>
  <si>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</si>
  <si>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</si>
  <si>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</si>
  <si>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</si>
  <si>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</si>
  <si>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</si>
  <si>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</si>
  <si>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</si>
  <si>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</si>
  <si>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</si>
  <si>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</si>
  <si>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</si>
  <si>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</si>
  <si>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</si>
  <si>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</si>
  <si>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</si>
  <si>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</si>
  <si>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</si>
  <si>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</si>
  <si>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</si>
  <si>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</si>
  <si>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</si>
  <si>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</si>
  <si>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</si>
  <si>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</si>
  <si>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</si>
  <si>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</si>
  <si>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</si>
  <si>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</si>
  <si>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</si>
  <si>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</si>
  <si>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</si>
  <si>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</si>
  <si>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</si>
  <si>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</si>
  <si>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</si>
  <si>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</si>
  <si>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</si>
  <si>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</si>
  <si>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</si>
  <si>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</si>
  <si>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</si>
  <si>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</si>
  <si>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</si>
  <si>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</si>
  <si>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</si>
  <si>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</si>
  <si>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</si>
  <si>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</si>
  <si>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</si>
  <si>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</si>
  <si>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</si>
  <si>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</si>
  <si>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</si>
  <si>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</si>
  <si>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</si>
  <si>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</si>
  <si>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</si>
  <si>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</si>
  <si>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</si>
  <si>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</si>
  <si>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</si>
  <si>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</si>
  <si>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</si>
  <si>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</si>
  <si>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</si>
  <si>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</si>
  <si>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</si>
  <si>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</si>
  <si>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</si>
  <si>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</si>
  <si>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</si>
  <si>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</si>
  <si>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</si>
  <si>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</si>
  <si>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</si>
  <si>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</si>
  <si>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</si>
  <si>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</si>
  <si>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</si>
  <si>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</si>
  <si>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</si>
  <si>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</si>
  <si>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</si>
  <si>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</si>
  <si>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</si>
  <si>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</si>
  <si>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</si>
  <si>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</si>
  <si>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</si>
  <si>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</si>
  <si>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</si>
  <si>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</si>
  <si>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</si>
  <si>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</si>
  <si>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</si>
  <si>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</si>
  <si>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</si>
  <si>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</si>
  <si>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</si>
  <si>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</si>
  <si>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</si>
  <si>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</si>
  <si>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</si>
  <si>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</si>
  <si>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</si>
  <si>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</si>
  <si>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</si>
  <si>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</si>
  <si>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</si>
  <si>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</si>
  <si>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</si>
  <si>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</si>
  <si>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</si>
  <si>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</si>
  <si>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</si>
  <si>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</si>
  <si>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</si>
  <si>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</si>
  <si>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</si>
  <si>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</si>
  <si>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</si>
  <si>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</si>
  <si>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</si>
  <si>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</si>
  <si>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</si>
  <si>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</si>
  <si>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</si>
  <si>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</si>
  <si>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</si>
  <si>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</si>
  <si>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</si>
  <si>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</si>
  <si>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</si>
  <si>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</si>
  <si>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</si>
  <si>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</si>
  <si>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</si>
  <si>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</si>
  <si>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</si>
  <si>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</si>
  <si>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</si>
  <si>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</si>
  <si>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</si>
  <si>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</si>
  <si>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</si>
  <si>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</si>
  <si>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</si>
  <si>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</si>
  <si>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</si>
  <si>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</si>
  <si>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</si>
  <si>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</si>
  <si>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</si>
  <si>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</si>
  <si>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</si>
  <si>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</si>
  <si>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</si>
  <si>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</si>
  <si>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</si>
  <si>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</si>
  <si>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</si>
  <si>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</si>
  <si>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</si>
  <si>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</si>
  <si>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</si>
  <si>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</si>
  <si>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</si>
  <si>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</si>
  <si>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</si>
  <si>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</si>
  <si>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</si>
  <si>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</si>
  <si>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</si>
  <si>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</si>
  <si>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</si>
  <si>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</si>
  <si>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</si>
  <si>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</si>
  <si>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</si>
  <si>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</si>
  <si>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</si>
  <si>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</si>
  <si>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</si>
  <si>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</si>
  <si>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</si>
  <si>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</si>
  <si>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</si>
  <si>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</si>
  <si>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</si>
  <si>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</si>
  <si>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</si>
  <si>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</si>
  <si>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</si>
  <si>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</si>
  <si>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</si>
  <si>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</si>
  <si>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</si>
  <si>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</si>
  <si>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</si>
  <si>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</si>
  <si>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</si>
  <si>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</si>
  <si>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</si>
  <si>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</si>
  <si>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</si>
  <si>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</si>
  <si>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</si>
  <si>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</si>
  <si>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</si>
  <si>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</si>
  <si>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</si>
  <si>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</si>
  <si>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</si>
  <si>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</si>
  <si>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</si>
  <si>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</si>
  <si>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</si>
  <si>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</si>
  <si>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</si>
  <si>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</si>
  <si>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</si>
  <si>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</si>
  <si>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</si>
  <si>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</si>
  <si>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</si>
  <si>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</si>
  <si>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</si>
  <si>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</si>
  <si>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</si>
  <si>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</si>
  <si>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</si>
  <si>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</si>
  <si>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</si>
  <si>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</si>
  <si>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</si>
  <si>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</si>
  <si>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</si>
  <si>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</si>
  <si>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</si>
  <si>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</si>
  <si>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</si>
  <si>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</si>
  <si>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</si>
  <si>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</si>
  <si>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</si>
  <si>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</si>
  <si>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</si>
  <si>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</si>
  <si>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</si>
  <si>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</si>
  <si>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</si>
  <si>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</si>
  <si>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</si>
  <si>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</si>
  <si>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</si>
  <si>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</si>
  <si>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</si>
  <si>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</si>
  <si>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</si>
  <si>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</si>
  <si>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</si>
  <si>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</si>
  <si>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</si>
  <si>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</si>
  <si>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</si>
  <si>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</si>
  <si>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</si>
  <si>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</si>
  <si>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</si>
  <si>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</si>
  <si>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</si>
  <si>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</si>
  <si>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</si>
  <si>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</si>
  <si>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</si>
  <si>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</si>
  <si>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</si>
  <si>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</si>
  <si>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</si>
  <si>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</si>
  <si>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</si>
  <si>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</si>
  <si>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</si>
  <si>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</si>
  <si>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</si>
  <si>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</si>
  <si>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</si>
  <si>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</si>
  <si>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</si>
  <si>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</si>
  <si>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</si>
  <si>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</si>
  <si>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</si>
  <si>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</si>
  <si>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</si>
  <si>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</si>
  <si>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</si>
  <si>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</si>
  <si>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</si>
  <si>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</si>
  <si>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</si>
  <si>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</si>
  <si>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</si>
  <si>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</si>
  <si>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</si>
  <si>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</si>
  <si>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</si>
  <si>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</si>
  <si>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</si>
  <si>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</si>
  <si>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</si>
  <si>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</si>
  <si>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</si>
  <si>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</si>
  <si>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</si>
  <si>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</si>
  <si>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</si>
  <si>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</si>
  <si>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</si>
  <si>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</si>
  <si>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</si>
  <si>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</si>
  <si>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</si>
  <si>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</si>
  <si>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</si>
  <si>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</si>
  <si>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</si>
  <si>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</si>
  <si>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</si>
  <si>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</si>
  <si>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</si>
  <si>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</si>
  <si>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</si>
  <si>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</si>
  <si>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</si>
  <si>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</si>
  <si>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</si>
  <si>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</si>
  <si>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</si>
  <si>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</si>
  <si>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</si>
  <si>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</si>
  <si>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</si>
  <si>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</si>
  <si>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</si>
  <si>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</si>
  <si>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</si>
  <si>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</si>
  <si>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</si>
  <si>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</si>
  <si>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</si>
  <si>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</si>
  <si>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</si>
  <si>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</si>
  <si>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</si>
  <si>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</si>
  <si>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</si>
  <si>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</si>
  <si>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</si>
  <si>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</si>
  <si>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</si>
  <si>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</si>
  <si>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</si>
  <si>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</si>
  <si>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</si>
  <si>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</si>
  <si>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</si>
  <si>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</si>
  <si>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</si>
  <si>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</si>
  <si>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</si>
  <si>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</si>
  <si>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</si>
  <si>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</si>
  <si>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</si>
  <si>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</si>
  <si>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</si>
  <si>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</si>
  <si>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</si>
  <si>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</si>
  <si>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</si>
  <si>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</si>
  <si>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</si>
  <si>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</si>
  <si>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</si>
  <si>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</si>
  <si>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</si>
  <si>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</si>
  <si>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</si>
  <si>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</si>
  <si>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</si>
  <si>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</si>
  <si>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</si>
  <si>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</si>
  <si>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</si>
  <si>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</si>
  <si>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</si>
  <si>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</si>
  <si>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</si>
  <si>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</si>
  <si>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</si>
  <si>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</si>
  <si>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</si>
  <si>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</si>
  <si>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</si>
  <si>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</si>
  <si>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</si>
  <si>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</si>
  <si>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</si>
  <si>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</si>
  <si>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</si>
  <si>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</si>
  <si>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</si>
  <si>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</si>
  <si>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</si>
  <si>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</si>
  <si>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</si>
  <si>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</si>
  <si>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</si>
  <si>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</si>
  <si>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</si>
  <si>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</si>
  <si>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</si>
  <si>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</si>
  <si>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</si>
  <si>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</si>
  <si>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</si>
  <si>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</si>
  <si>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</si>
  <si>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</si>
  <si>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</si>
  <si>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</si>
  <si>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</si>
  <si>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</si>
  <si>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</si>
  <si>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</si>
  <si>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</si>
  <si>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</si>
  <si>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</si>
  <si>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</si>
  <si>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</si>
  <si>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</si>
  <si>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</si>
  <si>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</si>
  <si>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</si>
  <si>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</si>
  <si>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</si>
  <si>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</si>
  <si>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</si>
  <si>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</si>
  <si>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</si>
  <si>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</si>
  <si>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</si>
  <si>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</si>
  <si>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</si>
  <si>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</si>
  <si>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</si>
  <si>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</si>
  <si>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</si>
  <si>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</si>
  <si>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</si>
  <si>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</si>
  <si>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</si>
  <si>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</si>
  <si>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</si>
  <si>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</si>
  <si>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</si>
  <si>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</si>
  <si>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</si>
  <si>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</si>
  <si>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</si>
  <si>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</si>
  <si>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</si>
  <si>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</si>
  <si>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</si>
  <si>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</si>
  <si>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</si>
  <si>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</si>
  <si>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</si>
  <si>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</si>
  <si>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</si>
  <si>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</si>
  <si>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</si>
  <si>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</si>
  <si>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</si>
  <si>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</si>
  <si>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</si>
  <si>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</si>
  <si>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</si>
  <si>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</si>
  <si>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</si>
  <si>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</si>
  <si>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</si>
  <si>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</si>
  <si>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</si>
  <si>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</si>
  <si>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</si>
  <si>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</si>
  <si>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</si>
  <si>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</si>
  <si>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</si>
  <si>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</si>
  <si>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</si>
  <si>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</si>
  <si>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</si>
  <si>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</si>
  <si>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</si>
  <si>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</si>
  <si>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</si>
  <si>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</si>
  <si>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</si>
  <si>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</si>
  <si>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</si>
  <si>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</si>
  <si>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</si>
  <si>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</si>
  <si>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</si>
  <si>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</si>
  <si>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</si>
  <si>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</si>
  <si>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</si>
  <si>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</si>
  <si>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</si>
  <si>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</si>
  <si>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</si>
  <si>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</si>
  <si>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</si>
  <si>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</si>
  <si>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</si>
  <si>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</si>
  <si>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</si>
  <si>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</si>
  <si>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</si>
  <si>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</si>
  <si>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</si>
  <si>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</si>
  <si>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</si>
  <si>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</si>
  <si>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</si>
  <si>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</si>
  <si>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</si>
  <si>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</si>
  <si>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</si>
  <si>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</si>
  <si>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</si>
  <si>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</si>
  <si>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</si>
  <si>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</si>
  <si>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</si>
  <si>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</si>
  <si>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</si>
  <si>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</si>
  <si>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</si>
  <si>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</si>
  <si>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</si>
  <si>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</si>
  <si>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</si>
  <si>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</si>
  <si>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</si>
  <si>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</si>
  <si>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</si>
  <si>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</si>
  <si>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</si>
  <si>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</si>
  <si>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</si>
  <si>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</si>
  <si>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</si>
  <si>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</si>
  <si>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</si>
  <si>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</si>
  <si>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</si>
  <si>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</si>
  <si>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</si>
  <si>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</si>
  <si>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</si>
  <si>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</si>
  <si>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</si>
  <si>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</si>
  <si>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</si>
  <si>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</si>
  <si>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</si>
  <si>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</si>
  <si>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</si>
  <si>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</si>
  <si>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</si>
  <si>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</si>
  <si>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</si>
  <si>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</si>
  <si>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</si>
  <si>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</si>
  <si>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</si>
  <si>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</si>
  <si>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</si>
  <si>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</si>
  <si>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</si>
  <si>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</si>
  <si>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</si>
  <si>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</si>
  <si>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</si>
  <si>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</si>
  <si>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</si>
  <si>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</si>
  <si>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</si>
  <si>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</si>
  <si>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</si>
  <si>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</si>
  <si>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</si>
  <si>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</si>
  <si>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</si>
  <si>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</si>
  <si>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</si>
  <si>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</si>
  <si>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</si>
  <si>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</si>
  <si>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</si>
  <si>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</si>
  <si>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</si>
  <si>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</si>
  <si>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</si>
  <si>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</si>
  <si>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</si>
  <si>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</si>
  <si>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</si>
  <si>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</si>
  <si>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</si>
  <si>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</si>
  <si>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</si>
  <si>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</si>
  <si>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</si>
  <si>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</si>
  <si>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</si>
  <si>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</si>
  <si>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</si>
  <si>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</si>
  <si>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</si>
  <si>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</si>
  <si>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</si>
  <si>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</si>
  <si>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</si>
  <si>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</si>
  <si>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</si>
  <si>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</si>
  <si>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</si>
  <si>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</si>
  <si>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</si>
  <si>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</si>
  <si>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</si>
  <si>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</si>
  <si>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</si>
  <si>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</si>
  <si>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</si>
  <si>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</si>
  <si>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</si>
  <si>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</si>
  <si>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</si>
  <si>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</si>
  <si>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</si>
  <si>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</si>
  <si>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</si>
  <si>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</si>
  <si>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</si>
  <si>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</si>
  <si>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</si>
  <si>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</si>
  <si>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</si>
  <si>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</si>
  <si>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</si>
  <si>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</si>
  <si>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</si>
  <si>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</si>
  <si>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</si>
  <si>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</si>
  <si>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</si>
  <si>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</si>
  <si>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</si>
  <si>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</si>
  <si>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</si>
  <si>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</si>
  <si>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</si>
  <si>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</si>
  <si>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</si>
  <si>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</si>
  <si>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</si>
  <si>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</si>
  <si>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</si>
  <si>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</si>
  <si>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</si>
  <si>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</si>
  <si>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</si>
  <si>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</si>
  <si>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</si>
  <si>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</si>
  <si>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</si>
  <si>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</si>
  <si>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</si>
  <si>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</si>
  <si>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</si>
  <si>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</si>
  <si>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</si>
  <si>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</si>
  <si>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</si>
  <si>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</si>
  <si>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</si>
  <si>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</si>
  <si>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</si>
  <si>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</si>
  <si>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</si>
  <si>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</si>
  <si>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</si>
  <si>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</si>
  <si>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</si>
  <si>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</si>
  <si>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</si>
  <si>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</si>
  <si>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</si>
  <si>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</si>
  <si>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</si>
  <si>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</si>
  <si>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</si>
  <si>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</si>
  <si>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</si>
  <si>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</si>
  <si>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</si>
  <si>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</si>
  <si>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</si>
  <si>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</si>
  <si>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</si>
  <si>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</si>
  <si>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</si>
  <si>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</si>
  <si>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</si>
  <si>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</si>
  <si>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</si>
  <si>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</si>
  <si>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</si>
  <si>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</si>
  <si>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</si>
  <si>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</si>
  <si>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</si>
  <si>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</si>
  <si>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</si>
  <si>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</si>
  <si>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</si>
  <si>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</si>
  <si>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</si>
  <si>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</si>
  <si>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</si>
  <si>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</si>
  <si>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</si>
  <si>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</si>
  <si>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</si>
  <si>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</si>
  <si>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</si>
  <si>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</si>
  <si>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</si>
  <si>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</si>
  <si>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</si>
  <si>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</si>
  <si>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</si>
  <si>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</si>
  <si>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</si>
  <si>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</si>
  <si>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</si>
  <si>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</si>
  <si>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</si>
  <si>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</si>
  <si>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</si>
  <si>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</si>
  <si>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</si>
  <si>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</si>
  <si>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</si>
  <si>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</si>
  <si>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</si>
  <si>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</si>
  <si>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</si>
  <si>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</si>
  <si>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</si>
  <si>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</si>
  <si>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</si>
  <si>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</si>
  <si>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</si>
  <si>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</si>
  <si>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</si>
  <si>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</si>
  <si>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</si>
  <si>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</si>
  <si>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</si>
  <si>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</si>
  <si>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</si>
  <si>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</si>
  <si>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</si>
  <si>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</si>
  <si>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</si>
  <si>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</si>
  <si>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</si>
  <si>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</si>
  <si>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</si>
  <si>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</si>
  <si>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</si>
  <si>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</si>
  <si>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</si>
  <si>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</si>
  <si>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</si>
  <si>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</si>
  <si>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</si>
  <si>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</si>
  <si>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</si>
  <si>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</si>
  <si>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</si>
  <si>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</si>
  <si>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</si>
  <si>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</si>
  <si>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</si>
  <si>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</si>
  <si>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</si>
  <si>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</si>
  <si>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</si>
  <si>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</si>
  <si>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</si>
  <si>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</si>
  <si>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</si>
  <si>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</si>
  <si>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</si>
  <si>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</si>
  <si>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</si>
  <si>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</si>
  <si>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</si>
  <si>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</si>
  <si>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</si>
  <si>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</si>
  <si>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</si>
  <si>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</si>
  <si>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</si>
  <si>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</si>
  <si>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</si>
  <si>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</si>
  <si>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</si>
  <si>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</si>
  <si>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</si>
  <si>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</si>
  <si>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</si>
  <si>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</si>
  <si>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</si>
  <si>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</si>
  <si>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</si>
  <si>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</si>
  <si>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</si>
  <si>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</si>
  <si>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</si>
  <si>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</si>
  <si>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</si>
  <si>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</si>
  <si>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</si>
  <si>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</si>
  <si>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</si>
  <si>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</si>
  <si>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</si>
  <si>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</si>
  <si>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</si>
  <si>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</si>
  <si>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</si>
  <si>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</si>
  <si>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</si>
  <si>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</si>
  <si>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</si>
  <si>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</si>
  <si>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</si>
  <si>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</si>
  <si>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</si>
  <si>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</si>
  <si>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</si>
  <si>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</si>
  <si>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</si>
  <si>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</si>
  <si>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</si>
  <si>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</si>
  <si>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</si>
  <si>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</si>
  <si>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</si>
  <si>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</si>
  <si>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</si>
  <si>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</si>
  <si>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</si>
  <si>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</si>
  <si>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</si>
  <si>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</si>
  <si>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</si>
  <si>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</si>
  <si>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</si>
  <si>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</si>
  <si>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</si>
  <si>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</si>
  <si>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</si>
  <si>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</si>
  <si>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</si>
  <si>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</si>
  <si>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</si>
  <si>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</si>
  <si>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</si>
  <si>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</si>
  <si>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</si>
  <si>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</si>
  <si>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</si>
  <si>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</si>
  <si>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</si>
  <si>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</si>
  <si>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</si>
  <si>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</si>
  <si>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</si>
  <si>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</si>
  <si>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</si>
  <si>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</si>
  <si>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</si>
  <si>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</si>
  <si>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</si>
  <si>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</si>
  <si>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</si>
  <si>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</si>
  <si>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</si>
  <si>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</si>
  <si>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</si>
  <si>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</si>
  <si>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</si>
  <si>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</si>
  <si>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</si>
  <si>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</si>
  <si>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</si>
  <si>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</si>
  <si>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</si>
  <si>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</si>
  <si>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</si>
  <si>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</si>
  <si>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</si>
  <si>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</si>
  <si>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</si>
  <si>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</si>
  <si>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</si>
  <si>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</si>
  <si>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</si>
  <si>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</si>
  <si>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</si>
  <si>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</si>
  <si>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</si>
  <si>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</si>
  <si>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</si>
  <si>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</si>
  <si>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</si>
  <si>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</si>
  <si>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</si>
  <si>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</si>
  <si>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</si>
  <si>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</si>
  <si>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</si>
  <si>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</si>
  <si>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</si>
  <si>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</si>
  <si>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</si>
  <si>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</si>
  <si>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</si>
  <si>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</si>
  <si>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</si>
  <si>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</si>
  <si>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</si>
  <si>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</si>
  <si>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</si>
  <si>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</si>
  <si>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</si>
  <si>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</si>
  <si>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</si>
  <si>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</si>
  <si>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</si>
  <si>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</si>
  <si>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</si>
  <si>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</si>
  <si>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</si>
  <si>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</si>
  <si>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</si>
  <si>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</si>
  <si>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</si>
  <si>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</si>
  <si>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</si>
  <si>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</si>
  <si>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</si>
  <si>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</si>
  <si>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</si>
  <si>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</si>
  <si>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</si>
  <si>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</si>
  <si>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</si>
  <si>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</si>
  <si>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</si>
  <si>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</si>
  <si>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</si>
  <si>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</si>
  <si>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</si>
  <si>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</si>
  <si>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</si>
  <si>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</si>
  <si>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</si>
  <si>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</si>
  <si>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</si>
  <si>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</si>
  <si>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</si>
  <si>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</si>
  <si>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</si>
  <si>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</si>
  <si>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</si>
  <si>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</si>
  <si>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</si>
  <si>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</si>
  <si>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</si>
  <si>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</si>
  <si>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</si>
  <si>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</si>
  <si>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</si>
  <si>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</si>
  <si>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</si>
  <si>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</si>
  <si>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</si>
  <si>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</si>
  <si>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</si>
  <si>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</si>
  <si>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</si>
  <si>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</si>
  <si>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</si>
  <si>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</si>
  <si>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</si>
  <si>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</si>
  <si>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</si>
  <si>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</si>
  <si>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</si>
  <si>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</si>
  <si>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</si>
  <si>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</si>
  <si>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</si>
  <si>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</si>
  <si>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</si>
  <si>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</si>
  <si>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</si>
  <si>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</si>
  <si>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</si>
  <si>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</si>
  <si>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</si>
  <si>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</si>
  <si>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</si>
  <si>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</si>
  <si>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</si>
  <si>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</si>
  <si>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</si>
  <si>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</si>
  <si>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</si>
  <si>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</si>
  <si>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</si>
  <si>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</si>
  <si>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</si>
  <si>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</si>
  <si>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</si>
  <si>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</si>
  <si>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</si>
  <si>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</si>
  <si>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</si>
  <si>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</si>
  <si>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</si>
  <si>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</si>
  <si>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</si>
  <si>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</si>
  <si>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</si>
  <si>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</si>
  <si>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</si>
  <si>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</si>
  <si>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</si>
  <si>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</si>
  <si>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</si>
  <si>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</si>
  <si>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</si>
  <si>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</si>
  <si>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</si>
  <si>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</si>
  <si>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</si>
  <si>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</si>
  <si>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</si>
  <si>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</si>
  <si>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</si>
  <si>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</si>
  <si>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</si>
  <si>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</si>
  <si>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</si>
  <si>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</si>
  <si>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</si>
  <si>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</si>
  <si>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</si>
  <si>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</si>
  <si>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</si>
  <si>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</si>
  <si>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</si>
  <si>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</si>
  <si>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</si>
  <si>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</si>
  <si>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</si>
  <si>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</si>
  <si>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</si>
  <si>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</si>
  <si>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</si>
  <si>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</si>
  <si>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</si>
  <si>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</si>
  <si>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</si>
  <si>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</si>
  <si>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</si>
  <si>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</si>
  <si>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</si>
  <si>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</si>
  <si>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</si>
  <si>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</si>
  <si>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</si>
  <si>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</si>
  <si>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</si>
  <si>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</si>
  <si>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</si>
  <si>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</si>
  <si>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</si>
  <si>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</si>
  <si>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</si>
  <si>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</si>
  <si>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</si>
  <si>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</si>
  <si>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</si>
  <si>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</si>
  <si>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</si>
  <si>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</si>
  <si>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</si>
  <si>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</si>
  <si>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</si>
  <si>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</si>
  <si>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</si>
  <si>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</si>
  <si>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</si>
  <si>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</si>
  <si>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</si>
  <si>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</si>
  <si>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</si>
  <si>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</si>
  <si>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</si>
  <si>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</si>
  <si>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</si>
  <si>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</si>
  <si>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</si>
  <si>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</si>
  <si>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</si>
  <si>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</si>
  <si>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</si>
  <si>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</si>
  <si>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</si>
  <si>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</si>
  <si>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</si>
  <si>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</si>
  <si>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</si>
  <si>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</si>
  <si>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</si>
  <si>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</si>
  <si>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</si>
  <si>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</si>
  <si>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</si>
  <si>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</si>
  <si>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</si>
  <si>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</si>
  <si>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</si>
  <si>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</si>
  <si>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</si>
  <si>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</si>
  <si>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</si>
  <si>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</si>
  <si>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</si>
  <si>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</si>
  <si>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</si>
  <si>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</si>
  <si>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</si>
  <si>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</si>
  <si>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</si>
  <si>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</si>
  <si>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</si>
  <si>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</si>
  <si>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</si>
  <si>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</si>
  <si>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</si>
  <si>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</si>
  <si>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</si>
  <si>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</si>
  <si>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</si>
  <si>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</si>
  <si>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</si>
  <si>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</si>
  <si>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</si>
  <si>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</si>
  <si>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</si>
  <si>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</si>
  <si>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</si>
  <si>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</si>
  <si>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</si>
  <si>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</si>
  <si>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</si>
  <si>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</si>
  <si>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</si>
  <si>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</si>
  <si>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</si>
  <si>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</si>
  <si>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</si>
  <si>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</si>
  <si>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</si>
  <si>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</si>
  <si>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</si>
  <si>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</si>
  <si>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</si>
  <si>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</si>
  <si>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</si>
  <si>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</si>
  <si>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</si>
  <si>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</si>
  <si>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</si>
  <si>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</si>
  <si>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</si>
  <si>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</si>
  <si>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</si>
  <si>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</si>
  <si>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</si>
  <si>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</si>
  <si>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</si>
  <si>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</si>
  <si>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</si>
  <si>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</si>
  <si>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</si>
  <si>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</si>
  <si>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</si>
  <si>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</si>
  <si>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</si>
  <si>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</si>
  <si>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</si>
  <si>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</si>
  <si>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</si>
  <si>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</si>
  <si>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</si>
  <si>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</si>
  <si>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</si>
  <si>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</si>
  <si>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</si>
  <si>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</si>
  <si>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</si>
  <si>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</si>
  <si>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</si>
  <si>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</si>
  <si>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</si>
  <si>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</si>
  <si>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</si>
  <si>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</si>
  <si>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</si>
  <si>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</si>
  <si>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</si>
  <si>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</si>
  <si>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</si>
  <si>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</si>
  <si>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</si>
  <si>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</si>
  <si>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</si>
  <si>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</si>
  <si>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</si>
  <si>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</si>
  <si>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</si>
  <si>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</si>
  <si>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</si>
  <si>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</si>
  <si>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</si>
  <si>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</si>
  <si>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</si>
  <si>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</si>
  <si>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</si>
  <si>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</si>
  <si>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</si>
  <si>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</si>
  <si>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</si>
  <si>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</si>
  <si>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</si>
  <si>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</si>
  <si>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</si>
  <si>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</si>
  <si>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</si>
  <si>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</si>
  <si>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</si>
  <si>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</si>
  <si>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</si>
  <si>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</si>
  <si>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</si>
  <si>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</si>
  <si>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</si>
  <si>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</si>
  <si>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</si>
  <si>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</si>
  <si>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</si>
  <si>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</si>
  <si>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</si>
  <si>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</si>
  <si>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</si>
  <si>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</si>
  <si>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</si>
  <si>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</si>
  <si>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</si>
  <si>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</si>
  <si>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</si>
  <si>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</si>
  <si>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</si>
  <si>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</si>
  <si>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</si>
  <si>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</si>
  <si>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</si>
  <si>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</si>
  <si>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</si>
  <si>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</si>
  <si>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</si>
  <si>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</si>
  <si>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</si>
  <si>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</si>
  <si>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</si>
  <si>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</si>
  <si>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</si>
  <si>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</si>
  <si>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</si>
  <si>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</si>
  <si>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</si>
  <si>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</si>
  <si>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</si>
  <si>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</si>
  <si>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</si>
  <si>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</si>
  <si>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</si>
  <si>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</si>
  <si>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</si>
  <si>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</si>
  <si>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</si>
  <si>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</si>
  <si>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</si>
  <si>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</si>
  <si>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</si>
  <si>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</si>
  <si>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</si>
  <si>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</si>
  <si>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</si>
  <si>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</si>
  <si>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</si>
  <si>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</si>
  <si>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</si>
  <si>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</si>
  <si>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</si>
  <si>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</si>
  <si>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</si>
  <si>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</si>
  <si>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</si>
  <si>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</si>
  <si>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</si>
  <si>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</si>
  <si>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</si>
  <si>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</si>
  <si>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</si>
  <si>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</si>
  <si>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</si>
  <si>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</si>
  <si>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</si>
  <si>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</si>
  <si>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</si>
  <si>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</si>
  <si>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</si>
  <si>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</si>
  <si>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</si>
  <si>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</si>
  <si>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</si>
  <si>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</si>
  <si>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</si>
  <si>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</si>
  <si>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</si>
  <si>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</si>
  <si>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</si>
  <si>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</si>
  <si>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</si>
  <si>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</si>
  <si>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</si>
  <si>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</si>
  <si>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</si>
  <si>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</si>
  <si>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</si>
  <si>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</si>
  <si>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</si>
  <si>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</si>
  <si>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</si>
  <si>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</si>
  <si>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</si>
  <si>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</si>
  <si>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</si>
  <si>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</si>
  <si>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</si>
  <si>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</si>
  <si>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</si>
  <si>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</si>
  <si>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</si>
  <si>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</si>
  <si>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</si>
  <si>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</si>
  <si>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</si>
  <si>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</si>
  <si>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</si>
  <si>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</si>
  <si>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</si>
  <si>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</si>
  <si>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</si>
  <si>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</si>
  <si>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</si>
  <si>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</si>
  <si>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</si>
  <si>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</si>
  <si>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</si>
  <si>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</si>
  <si>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</si>
  <si>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</si>
  <si>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</si>
  <si>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</si>
  <si>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</si>
  <si>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</si>
  <si>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</si>
  <si>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</si>
  <si>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</si>
  <si>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</si>
  <si>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</si>
  <si>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</si>
  <si>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</si>
  <si>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</si>
  <si>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</si>
  <si>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</si>
  <si>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</si>
  <si>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</si>
  <si>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</si>
  <si>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</si>
  <si>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</si>
  <si>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</si>
  <si>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</si>
  <si>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</si>
  <si>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</si>
  <si>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</si>
  <si>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</si>
  <si>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</si>
  <si>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</si>
  <si>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</si>
  <si>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</si>
  <si>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</si>
  <si>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</si>
  <si>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</si>
  <si>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</si>
  <si>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</si>
  <si>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</si>
  <si>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</si>
  <si>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</si>
  <si>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</si>
  <si>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</si>
  <si>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</si>
  <si>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</si>
  <si>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</si>
  <si>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</si>
  <si>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</si>
  <si>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</si>
  <si>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</si>
  <si>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</si>
  <si>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</si>
  <si>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</si>
  <si>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</si>
  <si>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</si>
  <si>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</si>
  <si>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</si>
  <si>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</si>
  <si>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</si>
  <si>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</si>
  <si>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</si>
  <si>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</si>
  <si>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</si>
  <si>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</si>
  <si>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</si>
  <si>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</si>
  <si>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</si>
  <si>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</si>
  <si>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</si>
  <si>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</si>
  <si>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</si>
  <si>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</si>
  <si>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</si>
  <si>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</si>
  <si>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</si>
  <si>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</si>
  <si>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</si>
  <si>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</si>
  <si>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</si>
  <si>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</si>
  <si>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</si>
  <si>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</si>
  <si>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</si>
  <si>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</si>
  <si>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</si>
  <si>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</si>
  <si>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</si>
  <si>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</si>
  <si>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</si>
  <si>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</si>
  <si>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</si>
  <si>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</si>
  <si>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</si>
  <si>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</si>
  <si>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</si>
  <si>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</si>
  <si>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</si>
  <si>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</si>
  <si>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</si>
  <si>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</si>
  <si>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</si>
  <si>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</si>
  <si>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</si>
  <si>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</si>
  <si>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</si>
  <si>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</si>
  <si>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</si>
  <si>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</si>
  <si>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</si>
  <si>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</si>
  <si>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</si>
  <si>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</si>
  <si>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</si>
  <si>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</si>
  <si>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</si>
  <si>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</si>
  <si>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</si>
  <si>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</si>
  <si>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</si>
  <si>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</si>
  <si>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</si>
  <si>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</si>
  <si>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</si>
  <si>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</si>
  <si>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</si>
  <si>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</si>
  <si>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</si>
  <si>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</si>
  <si>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</si>
  <si>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</si>
  <si>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</si>
  <si>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</si>
  <si>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</si>
  <si>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</si>
  <si>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</si>
  <si>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</si>
  <si>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</si>
  <si>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</si>
  <si>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</si>
  <si>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</si>
  <si>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</si>
  <si>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</si>
  <si>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</si>
  <si>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</si>
  <si>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</si>
  <si>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</si>
  <si>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</si>
  <si>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</si>
  <si>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</si>
  <si>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</si>
  <si>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</si>
  <si>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</si>
  <si>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</si>
  <si>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</si>
  <si>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</si>
  <si>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</si>
  <si>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</si>
  <si>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</si>
  <si>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</si>
  <si>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</si>
  <si>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</si>
  <si>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</si>
  <si>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</si>
  <si>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</si>
  <si>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</si>
  <si>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</si>
  <si>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</si>
  <si>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</si>
  <si>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</si>
  <si>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</si>
  <si>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</si>
  <si>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</si>
  <si>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</si>
  <si>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</si>
  <si>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</si>
  <si>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</si>
  <si>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</si>
  <si>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</si>
  <si>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</si>
  <si>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</si>
  <si>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</si>
  <si>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</si>
  <si>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</si>
  <si>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</si>
  <si>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</si>
  <si>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</si>
  <si>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</si>
  <si>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</si>
  <si>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</si>
  <si>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</si>
  <si>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</si>
  <si>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</si>
  <si>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</si>
  <si>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</si>
  <si>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</si>
  <si>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</si>
  <si>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</si>
  <si>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</si>
  <si>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</si>
  <si>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</si>
  <si>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</si>
  <si>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</si>
  <si>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</si>
  <si>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</si>
  <si>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</si>
  <si>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</si>
  <si>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</si>
  <si>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</si>
  <si>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</si>
  <si>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</si>
  <si>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</si>
  <si>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</si>
  <si>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</si>
  <si>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</si>
  <si>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</si>
  <si>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</si>
  <si>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</si>
  <si>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</si>
  <si>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</si>
  <si>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</si>
  <si>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</si>
  <si>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</si>
  <si>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</si>
  <si>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</si>
  <si>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</si>
  <si>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</si>
  <si>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</si>
  <si>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</si>
  <si>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</si>
  <si>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</si>
  <si>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</si>
  <si>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</si>
  <si>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</si>
  <si>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</si>
  <si>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</si>
  <si>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</si>
  <si>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</si>
  <si>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</si>
  <si>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</si>
  <si>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</si>
  <si>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</si>
  <si>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</si>
  <si>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</si>
  <si>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</si>
  <si>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</si>
  <si>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</si>
  <si>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</si>
  <si>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</si>
  <si>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</si>
  <si>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</si>
  <si>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</si>
  <si>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</si>
  <si>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</si>
  <si>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</si>
  <si>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</si>
  <si>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</si>
  <si>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</si>
  <si>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</si>
  <si>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</si>
  <si>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</si>
  <si>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</si>
  <si>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</si>
  <si>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</si>
  <si>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</si>
  <si>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</si>
  <si>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</si>
  <si>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</si>
  <si>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</si>
  <si>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</si>
  <si>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</si>
  <si>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</si>
  <si>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</si>
  <si>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</si>
  <si>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</si>
  <si>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</si>
  <si>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</si>
  <si>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</si>
  <si>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</si>
  <si>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</si>
  <si>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</si>
  <si>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</si>
  <si>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</si>
  <si>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</si>
  <si>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</si>
  <si>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</si>
  <si>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</si>
  <si>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</si>
  <si>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</si>
  <si>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</si>
  <si>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</si>
  <si>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</si>
  <si>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</si>
  <si>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</si>
  <si>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</si>
  <si>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</si>
  <si>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</si>
  <si>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</si>
  <si>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</si>
  <si>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</si>
  <si>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</si>
  <si>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</si>
  <si>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</si>
  <si>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</si>
  <si>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</si>
  <si>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</si>
  <si>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</si>
  <si>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</si>
  <si>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</si>
  <si>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</si>
  <si>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</si>
  <si>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</si>
  <si>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</si>
  <si>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</si>
  <si>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</si>
  <si>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</si>
  <si>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</si>
  <si>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</si>
  <si>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</si>
  <si>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</si>
  <si>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</si>
  <si>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</si>
  <si>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</si>
  <si>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</si>
  <si>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</si>
  <si>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</si>
  <si>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</si>
  <si>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</si>
  <si>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</si>
  <si>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</si>
  <si>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</si>
  <si>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</si>
  <si>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</si>
  <si>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</si>
  <si>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</si>
  <si>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</si>
  <si>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</si>
  <si>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</si>
  <si>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</si>
  <si>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</si>
  <si>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</si>
  <si>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</si>
  <si>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</si>
  <si>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</si>
  <si>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</si>
  <si>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</si>
  <si>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</si>
  <si>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</si>
  <si>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</si>
  <si>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</si>
  <si>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</si>
  <si>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</si>
  <si>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</si>
  <si>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</si>
  <si>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</si>
  <si>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</si>
  <si>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</si>
  <si>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</si>
  <si>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</si>
  <si>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</si>
  <si>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</si>
  <si>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</si>
  <si>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</si>
  <si>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</si>
  <si>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</si>
  <si>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</si>
  <si>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</si>
  <si>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</si>
  <si>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</si>
  <si>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</si>
  <si>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</si>
  <si>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</si>
  <si>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</si>
  <si>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</si>
  <si>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</si>
  <si>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</si>
  <si>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</si>
  <si>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</si>
  <si>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</si>
  <si>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</si>
  <si>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</si>
  <si>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</si>
  <si>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</si>
  <si>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</si>
  <si>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</si>
  <si>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</si>
  <si>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</si>
  <si>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</si>
  <si>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</si>
  <si>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</si>
  <si>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</si>
  <si>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</si>
  <si>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</si>
  <si>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</si>
  <si>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</si>
  <si>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</si>
  <si>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</si>
  <si>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</si>
  <si>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</si>
  <si>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</si>
  <si>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</si>
  <si>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</si>
  <si>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</si>
  <si>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</si>
  <si>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</si>
  <si>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</si>
  <si>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</si>
  <si>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</si>
  <si>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</si>
  <si>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</si>
  <si>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</si>
  <si>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</si>
  <si>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</si>
  <si>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</si>
  <si>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</si>
  <si>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</si>
  <si>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</si>
  <si>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</si>
  <si>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</si>
  <si>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</si>
  <si>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</si>
  <si>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</si>
  <si>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</si>
  <si>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</si>
  <si>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</si>
  <si>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</si>
  <si>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</si>
  <si>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</si>
  <si>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</si>
  <si>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</si>
  <si>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</si>
  <si>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</si>
  <si>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</si>
  <si>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</si>
  <si>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</si>
  <si>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</si>
  <si>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</si>
  <si>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</si>
  <si>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</si>
  <si>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</si>
  <si>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</si>
  <si>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</si>
  <si>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</si>
  <si>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</si>
  <si>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</si>
  <si>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</si>
  <si>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</si>
  <si>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</si>
  <si>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</si>
  <si>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</si>
  <si>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</si>
  <si>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</si>
  <si>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</si>
  <si>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</si>
  <si>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</si>
  <si>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</si>
  <si>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</si>
  <si>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</si>
  <si>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</si>
  <si>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</si>
  <si>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</si>
  <si>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</si>
  <si>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</si>
  <si>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</si>
  <si>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</si>
  <si>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</si>
  <si>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</si>
  <si>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</si>
  <si>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</si>
  <si>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</si>
  <si>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</si>
  <si>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</si>
  <si>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</si>
  <si>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</si>
  <si>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</si>
  <si>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</si>
  <si>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</si>
  <si>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</si>
  <si>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</si>
  <si>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</si>
  <si>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</si>
  <si>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</si>
  <si>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</si>
  <si>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</si>
  <si>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</si>
  <si>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</si>
  <si>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</si>
  <si>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</si>
  <si>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</si>
  <si>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</si>
  <si>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</si>
  <si>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</si>
  <si>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</si>
  <si>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</si>
  <si>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</si>
  <si>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</si>
  <si>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</si>
  <si>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</si>
  <si>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</si>
  <si>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</si>
  <si>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</si>
  <si>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</si>
  <si>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</si>
  <si>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</si>
  <si>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</si>
  <si>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</si>
  <si>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</si>
  <si>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</si>
  <si>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</si>
  <si>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</si>
  <si>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</si>
  <si>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</si>
  <si>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</si>
  <si>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</si>
  <si>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</si>
  <si>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</si>
  <si>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</si>
  <si>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</si>
  <si>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</si>
  <si>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</si>
  <si>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</si>
  <si>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</si>
  <si>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</si>
  <si>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</si>
  <si>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</si>
  <si>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</si>
  <si>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</si>
  <si>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</si>
  <si>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</si>
  <si>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</si>
  <si>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</si>
  <si>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</si>
  <si>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</si>
  <si>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</si>
  <si>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</si>
  <si>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</si>
  <si>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</si>
  <si>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</si>
  <si>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</si>
  <si>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</si>
  <si>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</si>
  <si>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</si>
  <si>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</si>
  <si>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</si>
  <si>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</si>
  <si>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</si>
  <si>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</si>
  <si>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</si>
  <si>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</si>
  <si>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</si>
  <si>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</si>
  <si>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</si>
  <si>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</si>
  <si>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</si>
  <si>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</si>
  <si>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</si>
  <si>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</si>
  <si>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</si>
  <si>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</si>
  <si>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</si>
  <si>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</si>
  <si>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</si>
  <si>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</si>
  <si>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</si>
  <si>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</si>
  <si>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</si>
  <si>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</si>
  <si>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</si>
  <si>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</si>
  <si>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</si>
  <si>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</si>
  <si>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</si>
  <si>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</si>
  <si>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</si>
  <si>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</si>
  <si>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</si>
  <si>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</si>
  <si>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</si>
  <si>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</si>
  <si>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</si>
  <si>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</si>
  <si>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</si>
  <si>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</si>
  <si>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</si>
  <si>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</si>
  <si>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</si>
  <si>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</si>
  <si>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</si>
  <si>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</si>
  <si>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</si>
  <si>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</si>
  <si>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</si>
  <si>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</si>
  <si>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</si>
  <si>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</si>
  <si>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</si>
  <si>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</si>
  <si>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</si>
  <si>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</si>
  <si>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</si>
  <si>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</si>
  <si>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</si>
  <si>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</si>
  <si>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</si>
  <si>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</si>
  <si>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</si>
  <si>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</si>
  <si>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</si>
  <si>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</si>
  <si>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</si>
  <si>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</si>
  <si>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</si>
  <si>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</si>
  <si>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</si>
  <si>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</si>
  <si>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</si>
  <si>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</si>
  <si>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</si>
  <si>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</si>
  <si>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</si>
  <si>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</si>
  <si>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</si>
  <si>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</si>
  <si>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</si>
  <si>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</si>
  <si>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</si>
  <si>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</si>
  <si>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</si>
  <si>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</si>
  <si>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</si>
  <si>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</si>
  <si>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</si>
  <si>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</si>
  <si>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</si>
  <si>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</si>
  <si>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</si>
  <si>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</si>
  <si>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</si>
  <si>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</si>
  <si>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</si>
  <si>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</si>
  <si>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</si>
  <si>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</si>
  <si>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</si>
  <si>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</si>
  <si>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</si>
  <si>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</si>
  <si>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</si>
  <si>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</si>
  <si>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</si>
  <si>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</si>
  <si>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</si>
  <si>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</si>
  <si>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</si>
  <si>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</si>
  <si>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</si>
  <si>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</si>
  <si>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</si>
  <si>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</si>
  <si>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</si>
  <si>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</si>
  <si>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</si>
  <si>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</si>
  <si>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</si>
  <si>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</si>
  <si>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</si>
  <si>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</si>
  <si>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</si>
  <si>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</si>
  <si>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</si>
  <si>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</si>
  <si>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</si>
  <si>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</si>
  <si>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</si>
  <si>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</si>
  <si>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</si>
  <si>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</si>
  <si>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</si>
  <si>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</si>
  <si>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</si>
  <si>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</si>
  <si>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</si>
  <si>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</si>
  <si>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</si>
  <si>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</si>
  <si>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</si>
  <si>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</si>
  <si>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</si>
  <si>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</si>
  <si>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</si>
  <si>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</si>
  <si>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</si>
  <si>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</si>
  <si>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</si>
  <si>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</si>
  <si>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</si>
  <si>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</si>
  <si>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</si>
  <si>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</si>
  <si>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</si>
  <si>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</si>
  <si>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</si>
  <si>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</si>
  <si>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</si>
  <si>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</si>
  <si>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</si>
  <si>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</si>
  <si>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</si>
  <si>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</si>
  <si>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</si>
  <si>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</si>
  <si>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</si>
  <si>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</si>
  <si>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</si>
  <si>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</si>
  <si>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</si>
  <si>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</si>
  <si>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</si>
  <si>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</si>
  <si>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</si>
  <si>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</si>
  <si>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</si>
  <si>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</si>
  <si>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</si>
  <si>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</si>
  <si>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</si>
  <si>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</si>
  <si>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</si>
  <si>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</si>
  <si>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</si>
  <si>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</si>
  <si>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</si>
  <si>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</si>
  <si>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</si>
  <si>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</si>
  <si>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</si>
  <si>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</si>
  <si>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</si>
  <si>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</si>
  <si>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</si>
  <si>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</si>
  <si>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</si>
  <si>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</si>
  <si>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</si>
  <si>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</si>
  <si>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</si>
  <si>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</si>
  <si>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</si>
  <si>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</si>
  <si>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</si>
  <si>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</si>
  <si>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</si>
  <si>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</si>
  <si>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</si>
  <si>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</si>
  <si>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</si>
  <si>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</si>
  <si>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</si>
  <si>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</si>
  <si>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</si>
  <si>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</si>
  <si>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</si>
  <si>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</si>
  <si>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</si>
  <si>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</si>
  <si>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</si>
  <si>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</si>
  <si>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</si>
  <si>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</si>
  <si>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</si>
  <si>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</si>
  <si>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</si>
  <si>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</si>
  <si>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</si>
  <si>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</si>
  <si>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</si>
  <si>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</si>
  <si>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</si>
  <si>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</si>
  <si>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</si>
  <si>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</si>
  <si>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</si>
  <si>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</si>
  <si>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</si>
  <si>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</si>
  <si>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</si>
  <si>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</si>
  <si>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</si>
  <si>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</si>
  <si>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</si>
  <si>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</si>
  <si>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</si>
  <si>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</si>
  <si>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</si>
  <si>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</si>
  <si>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</si>
  <si>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</si>
  <si>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</si>
  <si>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</si>
  <si>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</si>
  <si>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</si>
  <si>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</si>
  <si>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</si>
  <si>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</si>
  <si>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</si>
  <si>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</si>
  <si>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</si>
  <si>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</si>
  <si>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</si>
  <si>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</si>
  <si>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</si>
  <si>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</si>
  <si>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</si>
  <si>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</si>
  <si>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</si>
  <si>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</si>
  <si>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</si>
  <si>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</si>
  <si>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</si>
  <si>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</si>
  <si>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</si>
  <si>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</si>
  <si>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</si>
  <si>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</si>
  <si>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</si>
  <si>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</si>
  <si>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</si>
  <si>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</si>
  <si>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</si>
  <si>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</si>
  <si>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</si>
  <si>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</si>
  <si>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</si>
  <si>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</si>
  <si>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</si>
  <si>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</si>
  <si>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</si>
  <si>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</si>
  <si>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</si>
  <si>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</si>
  <si>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</si>
  <si>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</si>
  <si>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</si>
  <si>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</si>
  <si>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</si>
  <si>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</si>
  <si>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</si>
  <si>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</si>
  <si>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</si>
  <si>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</si>
  <si>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</si>
  <si>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</si>
  <si>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</si>
  <si>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</si>
  <si>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</si>
  <si>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</si>
  <si>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</si>
  <si>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</si>
  <si>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</si>
  <si>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</si>
  <si>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</si>
  <si>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</si>
  <si>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</si>
  <si>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</si>
  <si>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</si>
  <si>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</si>
  <si>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</si>
  <si>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</si>
  <si>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</si>
  <si>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</si>
  <si>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</si>
  <si>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</si>
  <si>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</si>
  <si>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</si>
  <si>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</si>
  <si>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</si>
  <si>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</si>
  <si>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</si>
  <si>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</si>
  <si>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</si>
  <si>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</si>
  <si>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</si>
  <si>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</si>
  <si>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</si>
  <si>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</si>
  <si>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</si>
  <si>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</si>
  <si>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</si>
  <si>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</si>
  <si>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</si>
  <si>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</si>
  <si>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</si>
  <si>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</si>
  <si>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</si>
  <si>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</si>
  <si>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</si>
  <si>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</si>
  <si>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</si>
  <si>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</si>
  <si>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</si>
  <si>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</si>
  <si>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</si>
  <si>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</si>
  <si>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</si>
  <si>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</si>
  <si>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</si>
  <si>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</si>
  <si>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</si>
  <si>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</si>
  <si>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</si>
  <si>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</si>
  <si>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</si>
  <si>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</si>
  <si>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</si>
  <si>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</si>
  <si>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</si>
  <si>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</si>
  <si>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</si>
  <si>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</si>
  <si>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</si>
  <si>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</si>
  <si>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</si>
  <si>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</si>
  <si>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</si>
  <si>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</si>
  <si>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</si>
  <si>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</si>
  <si>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</si>
  <si>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</si>
  <si>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</si>
  <si>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</si>
  <si>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</si>
  <si>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</si>
  <si>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</si>
  <si>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</si>
  <si>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</si>
  <si>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</si>
  <si>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</si>
  <si>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</si>
  <si>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</si>
  <si>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</si>
  <si>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</si>
  <si>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</si>
  <si>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</si>
  <si>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</si>
  <si>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</si>
  <si>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</si>
  <si>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</si>
  <si>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</si>
  <si>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</si>
  <si>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</si>
  <si>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</si>
  <si>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</si>
  <si>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</si>
  <si>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</si>
  <si>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</si>
  <si>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</si>
  <si>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</si>
  <si>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</si>
  <si>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</si>
  <si>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</si>
  <si>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</si>
  <si>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</si>
  <si>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</si>
  <si>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</si>
  <si>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</si>
  <si>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</si>
  <si>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</si>
  <si>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</si>
  <si>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</si>
  <si>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</si>
  <si>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</si>
  <si>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</si>
  <si>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</si>
  <si>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</si>
  <si>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</si>
  <si>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</si>
  <si>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</si>
  <si>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</si>
  <si>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</si>
  <si>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</si>
  <si>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</si>
  <si>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</si>
  <si>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</si>
  <si>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</si>
  <si>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</si>
  <si>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</si>
  <si>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</si>
  <si>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</si>
  <si>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</si>
  <si>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</si>
  <si>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</si>
  <si>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</si>
  <si>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</si>
  <si>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</si>
  <si>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</si>
  <si>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</si>
  <si>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</si>
  <si>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</si>
  <si>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</si>
  <si>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</si>
  <si>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</si>
  <si>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</si>
  <si>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</si>
  <si>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</si>
  <si>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</si>
  <si>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</si>
  <si>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</si>
  <si>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</si>
  <si>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</si>
  <si>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</si>
  <si>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</si>
  <si>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</si>
  <si>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</si>
  <si>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</si>
  <si>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</si>
  <si>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</si>
  <si>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</si>
  <si>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</si>
  <si>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</si>
  <si>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</si>
  <si>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</si>
  <si>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</si>
  <si>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</si>
  <si>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</si>
  <si>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</si>
  <si>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</si>
  <si>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</si>
  <si>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</si>
  <si>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</si>
  <si>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</si>
  <si>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</si>
  <si>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</si>
  <si>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</si>
  <si>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</si>
  <si>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</si>
  <si>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</si>
  <si>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</si>
  <si>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</si>
  <si>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</si>
  <si>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</si>
  <si>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</si>
  <si>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</si>
  <si>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</si>
  <si>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</si>
  <si>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</si>
  <si>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</si>
  <si>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</si>
  <si>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</si>
  <si>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</si>
  <si>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</si>
  <si>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</si>
  <si>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</si>
  <si>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</si>
  <si>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</si>
  <si>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</si>
  <si>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</si>
  <si>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</si>
  <si>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</si>
  <si>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</si>
  <si>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</si>
  <si>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</si>
  <si>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</si>
  <si>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</si>
  <si>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</si>
  <si>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</si>
  <si>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</si>
  <si>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</si>
  <si>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</si>
  <si>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</si>
  <si>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</si>
  <si>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</si>
  <si>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</si>
  <si>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</si>
  <si>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</si>
  <si>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</si>
  <si>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</si>
  <si>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</si>
  <si>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</si>
  <si>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</si>
  <si>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</si>
  <si>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</si>
  <si>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</si>
  <si>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</si>
  <si>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</si>
  <si>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</si>
  <si>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</si>
  <si>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</si>
  <si>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</si>
  <si>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</si>
  <si>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</si>
  <si>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</si>
  <si>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</si>
  <si>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</si>
  <si>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</si>
  <si>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</si>
  <si>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</si>
  <si>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</si>
  <si>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</si>
  <si>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</si>
  <si>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</si>
  <si>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</si>
  <si>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</si>
  <si>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</si>
  <si>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</si>
  <si>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</si>
  <si>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</si>
  <si>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</si>
  <si>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</si>
  <si>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</si>
  <si>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</si>
  <si>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</si>
  <si>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</si>
  <si>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</si>
  <si>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</si>
  <si>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</si>
  <si>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</si>
  <si>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</si>
  <si>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</si>
  <si>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</si>
  <si>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</si>
  <si>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</si>
  <si>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</si>
  <si>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</si>
  <si>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</si>
  <si>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</si>
  <si>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</si>
  <si>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</si>
  <si>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</si>
  <si>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</si>
  <si>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</si>
  <si>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</si>
  <si>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</si>
  <si>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</si>
  <si>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</si>
  <si>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</si>
  <si>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</si>
  <si>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</si>
  <si>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</si>
  <si>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</si>
  <si>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</si>
  <si>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</si>
  <si>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</si>
  <si>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</si>
  <si>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</si>
  <si>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</si>
  <si>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</si>
  <si>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</si>
  <si>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</si>
  <si>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</si>
  <si>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</si>
  <si>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</si>
  <si>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</si>
  <si>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</si>
  <si>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</si>
  <si>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</si>
  <si>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</si>
  <si>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</si>
  <si>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</si>
  <si>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</si>
  <si>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</si>
  <si>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</si>
  <si>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</si>
  <si>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</si>
  <si>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</si>
  <si>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</si>
  <si>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</si>
  <si>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</si>
  <si>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</si>
  <si>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</si>
  <si>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</si>
  <si>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</si>
  <si>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</si>
  <si>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</si>
  <si>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</si>
  <si>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</si>
  <si>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</si>
  <si>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</si>
  <si>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</si>
  <si>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</si>
  <si>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</si>
  <si>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</si>
  <si>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</si>
  <si>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</si>
  <si>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</si>
  <si>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</si>
  <si>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</si>
  <si>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</si>
  <si>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</si>
  <si>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</si>
  <si>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</si>
  <si>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</si>
  <si>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</si>
  <si>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</si>
  <si>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</si>
  <si>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</si>
  <si>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</si>
  <si>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</si>
  <si>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</si>
  <si>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</si>
  <si>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</si>
  <si>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</si>
  <si>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</si>
  <si>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</si>
  <si>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</si>
  <si>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</si>
  <si>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</si>
  <si>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</si>
  <si>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</si>
  <si>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</si>
  <si>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</si>
  <si>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</si>
  <si>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</si>
  <si>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</si>
  <si>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</si>
  <si>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</si>
  <si>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</si>
  <si>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</si>
  <si>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</si>
  <si>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</si>
  <si>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</si>
  <si>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</si>
  <si>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</si>
  <si>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</si>
  <si>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</si>
  <si>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</si>
  <si>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</si>
  <si>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</si>
  <si>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</si>
  <si>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</si>
  <si>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</si>
  <si>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</si>
  <si>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</si>
  <si>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</si>
  <si>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</si>
  <si>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</si>
  <si>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</si>
  <si>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</si>
  <si>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</si>
  <si>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</si>
  <si>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</si>
  <si>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</si>
  <si>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</si>
  <si>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</si>
  <si>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</si>
  <si>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</si>
  <si>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</si>
  <si>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</si>
  <si>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</si>
  <si>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</si>
  <si>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</si>
  <si>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</si>
  <si>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</si>
  <si>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</si>
  <si>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</si>
  <si>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</si>
  <si>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</si>
  <si>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</si>
  <si>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</si>
  <si>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</si>
  <si>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</si>
  <si>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</si>
  <si>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</si>
  <si>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</si>
  <si>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</si>
  <si>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</si>
  <si>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</si>
  <si>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</si>
  <si>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</si>
  <si>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</si>
  <si>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</si>
  <si>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</si>
  <si>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</si>
  <si>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</si>
  <si>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</si>
  <si>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</si>
  <si>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</si>
  <si>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</si>
  <si>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</si>
  <si>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</si>
  <si>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</si>
  <si>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</si>
  <si>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</si>
  <si>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</si>
  <si>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</si>
  <si>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</si>
  <si>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</si>
  <si>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</si>
  <si>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</si>
  <si>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</si>
  <si>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</si>
  <si>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</si>
  <si>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</si>
  <si>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</si>
  <si>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</si>
  <si>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</si>
  <si>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</si>
  <si>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</si>
  <si>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</si>
  <si>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</si>
  <si>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</si>
  <si>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</si>
  <si>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</si>
  <si>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</si>
  <si>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</si>
  <si>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</si>
  <si>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</si>
  <si>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</si>
  <si>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</si>
  <si>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</si>
  <si>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</si>
  <si>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</si>
  <si>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</si>
  <si>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</si>
  <si>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</si>
  <si>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</si>
  <si>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</si>
  <si>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</si>
  <si>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</si>
  <si>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</si>
  <si>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</si>
  <si>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</si>
  <si>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</si>
  <si>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</si>
  <si>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</si>
  <si>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</si>
  <si>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</si>
  <si>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</si>
  <si>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</si>
  <si>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</si>
  <si>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</si>
  <si>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</si>
  <si>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</si>
  <si>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</si>
  <si>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</si>
  <si>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</si>
  <si>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</si>
  <si>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</si>
  <si>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</si>
  <si>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</si>
  <si>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</si>
  <si>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</si>
  <si>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</si>
  <si>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</si>
  <si>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</si>
  <si>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</si>
  <si>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</si>
  <si>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</si>
  <si>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</si>
  <si>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</si>
  <si>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</si>
  <si>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</si>
  <si>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</si>
  <si>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</si>
  <si>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</si>
  <si>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</si>
  <si>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</si>
  <si>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</si>
  <si>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</si>
  <si>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</si>
  <si>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</si>
  <si>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</si>
  <si>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</si>
  <si>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</si>
  <si>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</si>
  <si>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</si>
  <si>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</si>
  <si>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</si>
  <si>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</si>
  <si>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</si>
  <si>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</si>
  <si>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</si>
  <si>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</si>
  <si>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</si>
  <si>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</si>
  <si>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</si>
  <si>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</si>
  <si>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</si>
  <si>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</si>
  <si>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</si>
  <si>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</si>
  <si>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</si>
  <si>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</si>
  <si>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</si>
  <si>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</si>
  <si>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</si>
  <si>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</si>
  <si>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</si>
  <si>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</si>
  <si>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</si>
  <si>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</si>
  <si>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</si>
  <si>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</si>
  <si>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</si>
  <si>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</si>
  <si>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</si>
  <si>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</si>
  <si>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</si>
  <si>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</si>
  <si>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</si>
  <si>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</si>
  <si>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</si>
  <si>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</si>
  <si>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</si>
  <si>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</si>
  <si>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</si>
  <si>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</si>
  <si>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</si>
  <si>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</si>
  <si>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</si>
  <si>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</si>
  <si>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</si>
  <si>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</si>
  <si>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</si>
  <si>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</si>
  <si>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</si>
  <si>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</si>
  <si>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</si>
  <si>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</si>
  <si>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</si>
  <si>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</si>
  <si>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</si>
  <si>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</si>
  <si>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</si>
  <si>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</si>
  <si>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</si>
  <si>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</si>
  <si>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</si>
  <si>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</si>
  <si>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</si>
  <si>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</si>
  <si>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</si>
  <si>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</si>
  <si>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</si>
  <si>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</si>
  <si>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</si>
  <si>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</si>
  <si>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</si>
  <si>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</si>
  <si>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</si>
  <si>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</si>
  <si>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</si>
  <si>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</si>
  <si>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</si>
  <si>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</si>
  <si>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</si>
  <si>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</si>
  <si>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</si>
  <si>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</si>
  <si>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</si>
  <si>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</si>
  <si>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</si>
  <si>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</si>
  <si>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</si>
  <si>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</si>
  <si>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</si>
  <si>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</si>
  <si>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</si>
  <si>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</si>
  <si>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</si>
  <si>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</si>
  <si>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</si>
  <si>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</si>
  <si>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</si>
  <si>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</si>
  <si>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</si>
  <si>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</si>
  <si>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</si>
  <si>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</si>
  <si>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</si>
  <si>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</si>
  <si>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</si>
  <si>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</si>
  <si>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</si>
  <si>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</si>
  <si>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</si>
  <si>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</si>
  <si>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</si>
  <si>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</si>
  <si>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</si>
  <si>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</si>
  <si>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</si>
  <si>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</si>
  <si>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</si>
  <si>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</si>
  <si>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</si>
  <si>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</si>
  <si>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</si>
  <si>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</si>
  <si>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</si>
  <si>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</si>
  <si>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</si>
  <si>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</si>
  <si>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</si>
  <si>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</si>
  <si>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</si>
  <si>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</si>
  <si>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</si>
  <si>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</si>
  <si>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</si>
  <si>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</si>
  <si>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</si>
  <si>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</si>
  <si>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</si>
  <si>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</si>
  <si>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</si>
  <si>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</si>
  <si>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</si>
  <si>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</si>
  <si>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</si>
  <si>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</si>
  <si>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</si>
  <si>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</si>
  <si>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</si>
  <si>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</si>
  <si>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</si>
  <si>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</si>
  <si>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</si>
  <si>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</si>
  <si>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</si>
  <si>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</si>
  <si>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</si>
  <si>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</si>
  <si>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</si>
  <si>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</si>
  <si>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</si>
  <si>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</si>
  <si>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</si>
  <si>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</si>
  <si>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</si>
  <si>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</si>
  <si>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</si>
  <si>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</si>
  <si>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</si>
  <si>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</si>
  <si>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</si>
  <si>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</si>
  <si>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</si>
  <si>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</si>
  <si>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</si>
  <si>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</si>
  <si>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</si>
  <si>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</si>
  <si>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</si>
  <si>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</si>
  <si>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</si>
  <si>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</si>
  <si>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</si>
  <si>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</si>
  <si>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</si>
  <si>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</si>
  <si>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</si>
  <si>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</si>
  <si>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</si>
  <si>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</si>
  <si>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</si>
  <si>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</si>
  <si>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</si>
  <si>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</si>
  <si>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</si>
  <si>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</si>
  <si>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</si>
  <si>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</si>
  <si>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</si>
  <si>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</si>
  <si>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</si>
  <si>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</si>
  <si>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</si>
  <si>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</si>
  <si>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</si>
  <si>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</si>
  <si>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</si>
  <si>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</si>
  <si>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</si>
  <si>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</si>
  <si>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</si>
  <si>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</si>
  <si>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</si>
  <si>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</si>
  <si>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</si>
  <si>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</si>
  <si>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</si>
  <si>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</si>
  <si>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</si>
  <si>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</si>
  <si>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</si>
  <si>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</si>
  <si>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</si>
  <si>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</si>
  <si>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</si>
  <si>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</si>
  <si>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</si>
  <si>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</si>
  <si>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</si>
  <si>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</si>
  <si>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</si>
  <si>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</si>
  <si>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</si>
  <si>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</si>
  <si>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</si>
  <si>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</si>
  <si>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</si>
  <si>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</si>
  <si>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</si>
  <si>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</si>
  <si>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</si>
  <si>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</si>
  <si>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</si>
  <si>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</si>
  <si>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</si>
  <si>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</si>
  <si>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</si>
  <si>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</si>
  <si>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</si>
  <si>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</si>
  <si>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</si>
  <si>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</si>
  <si>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</si>
  <si>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</si>
  <si>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</si>
  <si>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</si>
  <si>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</si>
  <si>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</si>
  <si>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</si>
  <si>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</si>
  <si>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</si>
  <si>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</si>
  <si>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</si>
  <si>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</si>
  <si>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</si>
  <si>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</si>
  <si>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</si>
  <si>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</si>
  <si>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</si>
  <si>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</si>
  <si>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</si>
  <si>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</si>
  <si>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</si>
  <si>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</si>
  <si>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</si>
  <si>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</si>
  <si>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</si>
  <si>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</si>
  <si>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</si>
  <si>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</si>
  <si>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</si>
  <si>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</si>
  <si>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</si>
  <si>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</si>
  <si>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</si>
  <si>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</si>
  <si>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</si>
  <si>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</si>
  <si>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</si>
  <si>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</si>
  <si>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</si>
  <si>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</si>
  <si>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</si>
  <si>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</si>
  <si>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</si>
  <si>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</si>
  <si>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</si>
  <si>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</si>
  <si>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</si>
  <si>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</si>
  <si>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</si>
  <si>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</si>
  <si>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</si>
  <si>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</si>
  <si>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</si>
  <si>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</si>
  <si>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</si>
  <si>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</si>
  <si>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</si>
  <si>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</si>
  <si>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</si>
  <si>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</si>
  <si>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</si>
  <si>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</si>
  <si>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</si>
  <si>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</si>
  <si>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</si>
  <si>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</si>
  <si>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</si>
  <si>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</si>
  <si>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</si>
  <si>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</si>
  <si>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</si>
  <si>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</si>
  <si>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</si>
  <si>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</si>
  <si>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</si>
  <si>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</si>
  <si>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</si>
  <si>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</si>
  <si>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</si>
  <si>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</si>
  <si>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</si>
  <si>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</si>
  <si>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</si>
  <si>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</si>
  <si>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</si>
  <si>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</si>
  <si>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</si>
  <si>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</si>
  <si>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</si>
  <si>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</si>
  <si>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</si>
  <si>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</si>
  <si>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</si>
  <si>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</si>
  <si>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</si>
  <si>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</si>
  <si>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</si>
  <si>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</si>
  <si>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</si>
  <si>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</si>
  <si>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</si>
  <si>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</si>
  <si>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</si>
  <si>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</si>
  <si>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</si>
  <si>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</si>
  <si>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</si>
  <si>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</si>
  <si>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</si>
  <si>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</si>
  <si>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</si>
  <si>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</si>
  <si>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</si>
  <si>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</si>
  <si>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</si>
  <si>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</si>
  <si>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</si>
  <si>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</si>
  <si>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</si>
  <si>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</si>
  <si>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</si>
  <si>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</si>
  <si>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</si>
  <si>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</si>
  <si>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</si>
  <si>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</si>
  <si>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</si>
  <si>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</si>
  <si>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</si>
  <si>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</si>
  <si>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</si>
  <si>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</si>
  <si>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</si>
  <si>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</si>
  <si>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</si>
  <si>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</si>
  <si>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</si>
  <si>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</si>
  <si>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</si>
  <si>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</si>
  <si>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</si>
  <si>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</si>
  <si>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</si>
  <si>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</si>
  <si>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</si>
  <si>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</si>
  <si>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</si>
  <si>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</si>
  <si>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</si>
  <si>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</si>
  <si>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</si>
  <si>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</si>
  <si>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</si>
  <si>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</si>
  <si>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</si>
  <si>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</si>
  <si>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</si>
  <si>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</si>
  <si>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</si>
  <si>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</si>
  <si>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</si>
  <si>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</si>
  <si>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</si>
  <si>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</si>
  <si>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</si>
  <si>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</si>
  <si>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</si>
  <si>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</si>
  <si>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</si>
  <si>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</si>
  <si>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</si>
  <si>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</si>
  <si>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</si>
  <si>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</si>
  <si>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</si>
  <si>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</si>
  <si>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</si>
  <si>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</si>
  <si>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</si>
  <si>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</si>
  <si>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</si>
  <si>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</si>
  <si>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</si>
  <si>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</si>
  <si>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</si>
  <si>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</si>
  <si>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</si>
  <si>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</si>
  <si>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</si>
  <si>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</si>
  <si>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</si>
  <si>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</si>
  <si>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</si>
  <si>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</si>
  <si>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</si>
  <si>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</si>
  <si>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</si>
  <si>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</si>
  <si>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</si>
  <si>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</si>
  <si>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</si>
  <si>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</si>
  <si>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</si>
  <si>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</si>
  <si>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</si>
  <si>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</si>
  <si>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</si>
  <si>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</si>
  <si>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</si>
  <si>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</si>
  <si>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</si>
  <si>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</si>
  <si>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</si>
  <si>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</si>
  <si>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</si>
  <si>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</si>
  <si>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</si>
  <si>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</si>
  <si>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</si>
  <si>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</si>
  <si>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</si>
  <si>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</si>
  <si>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</si>
  <si>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</si>
  <si>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</si>
  <si>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</si>
  <si>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</si>
  <si>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</si>
  <si>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</si>
  <si>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</si>
  <si>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</si>
  <si>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</si>
  <si>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</si>
  <si>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</si>
  <si>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</si>
  <si>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</si>
  <si>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</si>
  <si>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</si>
  <si>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</si>
  <si>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</si>
  <si>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</si>
  <si>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</si>
  <si>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</si>
  <si>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</si>
  <si>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</si>
  <si>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</si>
  <si>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</si>
  <si>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</si>
  <si>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</si>
  <si>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</si>
  <si>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</si>
  <si>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</si>
  <si>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</si>
  <si>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</si>
  <si>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</si>
  <si>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</si>
  <si>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</si>
  <si>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</si>
  <si>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</si>
  <si>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</si>
  <si>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</si>
  <si>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</si>
  <si>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</si>
  <si>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</si>
  <si>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</si>
  <si>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</si>
  <si>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</si>
  <si>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</si>
  <si>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</si>
  <si>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</si>
  <si>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</si>
  <si>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</si>
  <si>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</si>
  <si>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</si>
  <si>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</si>
  <si>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</si>
  <si>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</si>
  <si>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</si>
  <si>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</si>
  <si>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</si>
  <si>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</si>
  <si>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</si>
  <si>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</si>
  <si>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</si>
  <si>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</si>
  <si>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</si>
  <si>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</si>
  <si>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</si>
  <si>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</si>
  <si>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</si>
  <si>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</si>
  <si>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</si>
  <si>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</si>
  <si>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</si>
  <si>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</si>
  <si>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</si>
  <si>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</si>
  <si>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</si>
  <si>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</si>
  <si>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</si>
  <si>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</si>
  <si>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</si>
  <si>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</si>
  <si>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</si>
  <si>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</si>
  <si>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</si>
  <si>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</si>
  <si>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</si>
  <si>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</si>
  <si>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</si>
  <si>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</si>
  <si>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</si>
  <si>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</si>
  <si>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</si>
  <si>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</si>
  <si>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</si>
  <si>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</si>
  <si>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</si>
  <si>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</si>
  <si>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</si>
  <si>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</si>
  <si>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</si>
  <si>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</si>
  <si>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</si>
  <si>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</si>
  <si>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</si>
  <si>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</si>
  <si>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</si>
  <si>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</si>
  <si>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</si>
  <si>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</si>
  <si>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</si>
  <si>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</si>
  <si>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</si>
  <si>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</si>
  <si>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</si>
  <si>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</si>
  <si>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</si>
  <si>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</si>
  <si>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</si>
  <si>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</si>
  <si>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</si>
  <si>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</si>
  <si>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</si>
  <si>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</si>
  <si>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</si>
  <si>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</si>
  <si>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</si>
  <si>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</si>
  <si>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</si>
  <si>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</si>
  <si>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</si>
  <si>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</si>
  <si>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</si>
  <si>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</si>
  <si>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</si>
  <si>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</si>
  <si>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</si>
  <si>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</si>
  <si>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</si>
  <si>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</si>
  <si>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</si>
  <si>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</si>
  <si>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</si>
  <si>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</si>
  <si>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</si>
  <si>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</si>
  <si>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</si>
  <si>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</si>
  <si>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</si>
  <si>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</si>
  <si>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</si>
  <si>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</si>
  <si>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</si>
  <si>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</si>
  <si>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</si>
  <si>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</si>
  <si>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</si>
  <si>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</si>
  <si>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</si>
  <si>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</si>
  <si>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</si>
  <si>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</si>
  <si>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</si>
  <si>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</si>
  <si>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</si>
  <si>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</si>
  <si>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</si>
  <si>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</si>
  <si>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</si>
  <si>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</si>
  <si>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</si>
  <si>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</si>
  <si>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</si>
  <si>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</si>
  <si>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</si>
  <si>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</si>
  <si>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</si>
  <si>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</si>
  <si>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</si>
  <si>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</si>
  <si>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</si>
  <si>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</si>
  <si>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</si>
  <si>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</si>
  <si>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</si>
  <si>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</si>
  <si>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</si>
  <si>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</si>
  <si>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</si>
  <si>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</si>
  <si>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</si>
  <si>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</si>
  <si>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</si>
  <si>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</si>
  <si>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</si>
  <si>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</si>
  <si>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</si>
  <si>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</si>
  <si>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</si>
  <si>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</si>
  <si>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</si>
  <si>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</si>
  <si>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</si>
  <si>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</si>
  <si>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</si>
  <si>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</si>
  <si>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</si>
  <si>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</si>
  <si>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</si>
  <si>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</si>
  <si>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</si>
  <si>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</si>
  <si>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</si>
  <si>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</si>
  <si>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</si>
  <si>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</si>
  <si>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</si>
  <si>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</si>
  <si>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</si>
  <si>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</si>
  <si>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</si>
  <si>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</si>
  <si>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</si>
  <si>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</si>
  <si>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</si>
  <si>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</si>
  <si>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</si>
  <si>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</si>
  <si>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</si>
  <si>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</si>
  <si>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</si>
  <si>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</si>
  <si>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</si>
  <si>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</si>
  <si>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</si>
  <si>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</si>
  <si>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</si>
  <si>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</si>
  <si>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</si>
  <si>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</si>
  <si>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</si>
  <si>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</si>
  <si>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</si>
  <si>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</si>
  <si>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</si>
  <si>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</si>
  <si>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</si>
  <si>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</si>
  <si>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</si>
  <si>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</si>
  <si>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</si>
  <si>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</si>
  <si>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</si>
  <si>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</si>
  <si>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</si>
  <si>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</si>
  <si>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</si>
  <si>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</si>
  <si>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</si>
  <si>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</si>
  <si>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</si>
  <si>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</si>
  <si>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</si>
  <si>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</si>
  <si>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</si>
  <si>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</si>
  <si>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</si>
  <si>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</si>
  <si>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</si>
  <si>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</si>
  <si>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</si>
  <si>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</si>
  <si>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</si>
  <si>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</si>
  <si>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</si>
  <si>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</si>
  <si>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</si>
  <si>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</si>
  <si>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</si>
  <si>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</si>
  <si>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</si>
  <si>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</si>
  <si>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</si>
  <si>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</si>
  <si>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</si>
  <si>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</si>
  <si>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</si>
  <si>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</si>
  <si>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</si>
  <si>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</si>
  <si>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</si>
  <si>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</si>
  <si>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</si>
  <si>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</si>
  <si>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</si>
  <si>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</si>
  <si>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</si>
  <si>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</si>
  <si>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</si>
  <si>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</si>
  <si>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</si>
  <si>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</si>
  <si>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</si>
  <si>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</si>
  <si>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</si>
  <si>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</si>
  <si>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</si>
  <si>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</si>
  <si>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</si>
  <si>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</si>
  <si>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</si>
  <si>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</si>
  <si>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</si>
  <si>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</si>
  <si>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</si>
  <si>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</si>
  <si>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</si>
  <si>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</si>
  <si>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</si>
  <si>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</si>
  <si>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</si>
  <si>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</si>
  <si>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</si>
  <si>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</si>
  <si>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</si>
  <si>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</si>
  <si>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</si>
  <si>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</si>
  <si>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</si>
  <si>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</si>
  <si>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</si>
  <si>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</si>
  <si>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</si>
  <si>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</si>
  <si>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</si>
  <si>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</si>
  <si>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</si>
  <si>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</si>
  <si>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</si>
  <si>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</si>
  <si>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</si>
  <si>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</si>
  <si>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</si>
  <si>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</si>
  <si>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</si>
  <si>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</si>
  <si>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</si>
  <si>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</si>
  <si>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</si>
  <si>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</si>
  <si>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</si>
  <si>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</si>
  <si>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</si>
  <si>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</si>
  <si>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</si>
  <si>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</si>
  <si>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</si>
  <si>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</si>
  <si>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</si>
  <si>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</si>
  <si>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</si>
  <si>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</si>
  <si>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</si>
  <si>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</si>
  <si>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</si>
  <si>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</si>
  <si>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</si>
  <si>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</si>
  <si>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</si>
  <si>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</si>
  <si>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</si>
  <si>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</si>
  <si>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</si>
  <si>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</si>
  <si>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</si>
  <si>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</si>
  <si>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</si>
  <si>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</si>
  <si>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</si>
  <si>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</si>
  <si>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</si>
  <si>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</si>
  <si>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</si>
  <si>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</si>
  <si>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</si>
  <si>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</si>
  <si>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</si>
  <si>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</si>
  <si>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</si>
  <si>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</si>
  <si>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</si>
  <si>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</si>
  <si>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</si>
  <si>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</si>
  <si>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</si>
  <si>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</si>
  <si>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</si>
  <si>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</si>
  <si>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</si>
  <si>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</si>
  <si>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</si>
  <si>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</si>
  <si>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</si>
  <si>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</si>
  <si>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</si>
  <si>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</si>
  <si>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</si>
  <si>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</si>
  <si>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</si>
  <si>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</si>
  <si>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</si>
  <si>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</si>
  <si>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</si>
  <si>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</si>
  <si>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</si>
  <si>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</si>
  <si>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</si>
  <si>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</si>
  <si>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</si>
  <si>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</si>
  <si>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</si>
  <si>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</si>
  <si>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</si>
  <si>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</si>
  <si>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</si>
  <si>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</si>
  <si>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</si>
  <si>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</si>
  <si>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</si>
  <si>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</si>
  <si>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</si>
  <si>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</si>
  <si>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</si>
  <si>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</si>
  <si>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</si>
  <si>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</si>
  <si>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</si>
  <si>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</si>
  <si>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</si>
  <si>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</si>
  <si>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</si>
  <si>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</si>
  <si>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</si>
  <si>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</si>
  <si>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</si>
  <si>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</si>
  <si>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</si>
  <si>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</si>
  <si>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</si>
  <si>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</si>
  <si>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</si>
  <si>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</si>
  <si>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</si>
  <si>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</si>
  <si>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</si>
  <si>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</si>
  <si>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</si>
  <si>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</si>
  <si>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</si>
  <si>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</si>
  <si>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</si>
  <si>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</si>
  <si>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</si>
  <si>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</si>
  <si>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</si>
  <si>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</si>
  <si>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</si>
  <si>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</si>
  <si>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</si>
  <si>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</si>
  <si>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</si>
  <si>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</si>
  <si>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</si>
  <si>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</si>
  <si>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</si>
  <si>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</si>
  <si>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</si>
  <si>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</si>
  <si>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</si>
  <si>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</si>
  <si>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</si>
  <si>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</si>
  <si>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</si>
  <si>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</si>
  <si>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</si>
  <si>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</si>
  <si>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</si>
  <si>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</si>
  <si>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</si>
  <si>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</si>
  <si>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</si>
  <si>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</si>
  <si>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</si>
  <si>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</si>
  <si>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</si>
  <si>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</si>
  <si>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</si>
  <si>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</si>
  <si>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</si>
  <si>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</si>
  <si>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</si>
  <si>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</si>
  <si>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</si>
  <si>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</si>
  <si>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</si>
  <si>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</si>
  <si>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</si>
  <si>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</si>
  <si>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</si>
  <si>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</si>
  <si>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</si>
  <si>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</si>
  <si>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</si>
  <si>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</si>
  <si>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</si>
  <si>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</si>
  <si>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</si>
  <si>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</si>
  <si>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</si>
  <si>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</si>
  <si>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</si>
  <si>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</si>
  <si>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</si>
  <si>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</si>
  <si>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</si>
  <si>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</si>
  <si>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</si>
  <si>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</si>
  <si>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</si>
  <si>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</si>
  <si>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</si>
  <si>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</si>
  <si>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</si>
  <si>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</si>
  <si>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</si>
  <si>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</si>
  <si>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</si>
  <si>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</si>
  <si>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</si>
  <si>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</si>
  <si>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</si>
  <si>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</si>
  <si>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</si>
  <si>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</si>
  <si>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</si>
  <si>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</si>
  <si>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</si>
  <si>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</si>
  <si>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</si>
  <si>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</si>
  <si>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</si>
  <si>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</si>
  <si>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</si>
  <si>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</si>
  <si>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</si>
  <si>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</si>
  <si>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</si>
  <si>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</si>
  <si>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</si>
  <si>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</si>
  <si>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</si>
  <si>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</si>
  <si>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</si>
  <si>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</si>
  <si>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</si>
  <si>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</si>
  <si>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</si>
  <si>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</si>
  <si>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</si>
  <si>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</si>
  <si>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</si>
  <si>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</si>
  <si>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</si>
  <si>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</si>
  <si>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</si>
  <si>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</si>
  <si>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</si>
  <si>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</si>
  <si>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</si>
  <si>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</si>
  <si>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</si>
  <si>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</si>
  <si>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</si>
  <si>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</si>
  <si>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</si>
  <si>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</si>
  <si>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</si>
  <si>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</si>
  <si>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</si>
  <si>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</si>
  <si>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</si>
  <si>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</si>
  <si>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</si>
  <si>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</si>
  <si>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</si>
  <si>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</si>
  <si>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</si>
  <si>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</si>
  <si>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</si>
  <si>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</si>
  <si>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</si>
  <si>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</si>
  <si>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</si>
  <si>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</si>
  <si>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</si>
  <si>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</si>
  <si>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</si>
  <si>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</si>
  <si>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</si>
  <si>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</si>
  <si>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</si>
  <si>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</si>
  <si>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</si>
  <si>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</si>
  <si>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</si>
  <si>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</si>
  <si>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</si>
  <si>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</si>
  <si>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</si>
  <si>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</si>
  <si>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</si>
  <si>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</si>
  <si>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</si>
  <si>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</si>
  <si>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</si>
  <si>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</si>
  <si>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</si>
  <si>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</si>
  <si>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</si>
  <si>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</si>
  <si>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</si>
  <si>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</si>
  <si>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</si>
  <si>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</si>
  <si>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</si>
  <si>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</si>
  <si>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</si>
  <si>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</si>
  <si>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</si>
  <si>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</si>
  <si>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</si>
  <si>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</si>
  <si>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</si>
  <si>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</si>
  <si>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</si>
  <si>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</si>
  <si>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</si>
  <si>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</si>
  <si>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</si>
  <si>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</si>
  <si>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</si>
  <si>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</si>
  <si>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</si>
  <si>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</si>
  <si>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</si>
  <si>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</si>
  <si>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</si>
  <si>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</si>
  <si>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</si>
  <si>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</si>
  <si>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</si>
  <si>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</si>
  <si>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</si>
  <si>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</si>
  <si>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</si>
  <si>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</si>
  <si>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</si>
  <si>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</si>
  <si>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</si>
  <si>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</si>
  <si>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</si>
  <si>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</si>
  <si>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</si>
  <si>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</si>
  <si>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</si>
  <si>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</si>
  <si>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</si>
  <si>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</si>
  <si>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</si>
  <si>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</si>
  <si>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</si>
  <si>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</si>
  <si>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</si>
  <si>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</si>
  <si>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</si>
  <si>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</si>
  <si>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</si>
  <si>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</si>
  <si>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</si>
  <si>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</si>
  <si>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</si>
  <si>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</si>
  <si>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</si>
  <si>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</si>
  <si>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</si>
  <si>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</si>
  <si>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</si>
  <si>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</si>
  <si>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</si>
  <si>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</si>
  <si>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</si>
  <si>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</si>
  <si>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</si>
  <si>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</si>
  <si>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</si>
  <si>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</si>
  <si>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</si>
  <si>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</si>
  <si>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</si>
  <si>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</si>
  <si>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</si>
  <si>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</si>
  <si>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</si>
  <si>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</si>
  <si>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</si>
  <si>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</si>
  <si>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</si>
  <si>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</si>
  <si>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</si>
  <si>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</si>
  <si>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</si>
  <si>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</si>
  <si>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</si>
  <si>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</si>
  <si>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</si>
  <si>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</si>
  <si>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</si>
  <si>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</si>
  <si>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</si>
  <si>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</si>
  <si>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</si>
  <si>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</si>
  <si>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</si>
  <si>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</si>
  <si>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</si>
  <si>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</si>
  <si>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</si>
  <si>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</si>
  <si>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</si>
  <si>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</si>
  <si>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</si>
  <si>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</si>
  <si>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</si>
  <si>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</si>
  <si>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</si>
  <si>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</si>
  <si>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</si>
  <si>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</si>
  <si>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</si>
  <si>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</si>
  <si>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</si>
  <si>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</si>
  <si>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</si>
  <si>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</si>
  <si>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</si>
  <si>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</si>
  <si>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</si>
  <si>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</si>
  <si>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</si>
  <si>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</si>
  <si>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</si>
  <si>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</si>
  <si>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</si>
  <si>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</si>
  <si>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</si>
  <si>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</si>
  <si>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</si>
  <si>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</si>
  <si>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</si>
  <si>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</si>
  <si>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</si>
  <si>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</si>
  <si>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</si>
  <si>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</si>
  <si>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</si>
  <si>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</si>
  <si>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</si>
  <si>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</si>
  <si>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</si>
  <si>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</si>
  <si>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</si>
  <si>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</si>
  <si>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</si>
  <si>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</si>
  <si>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</si>
  <si>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</si>
  <si>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</si>
  <si>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</si>
  <si>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</si>
  <si>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</si>
  <si>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</si>
  <si>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</si>
  <si>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</si>
  <si>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</si>
  <si>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</si>
  <si>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</si>
  <si>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</si>
  <si>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</si>
  <si>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</si>
  <si>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</si>
  <si>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</si>
  <si>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</si>
  <si>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</si>
  <si>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</si>
  <si>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</si>
  <si>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</si>
  <si>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</si>
  <si>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</si>
  <si>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</si>
  <si>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</si>
  <si>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</si>
  <si>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</si>
  <si>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</si>
  <si>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</si>
  <si>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</si>
  <si>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</si>
  <si>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</si>
  <si>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</si>
  <si>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</si>
  <si>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</si>
  <si>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</si>
  <si>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</si>
  <si>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</si>
  <si>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</si>
  <si>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</si>
  <si>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</si>
  <si>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</si>
  <si>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</si>
  <si>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</si>
  <si>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</si>
  <si>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</si>
  <si>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</si>
  <si>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</si>
  <si>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</si>
  <si>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</si>
  <si>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</si>
  <si>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</si>
  <si>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</si>
  <si>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</si>
  <si>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</si>
  <si>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</si>
  <si>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</si>
  <si>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</si>
  <si>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</si>
  <si>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</si>
  <si>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</si>
  <si>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</si>
  <si>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</si>
  <si>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</si>
  <si>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</si>
  <si>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</si>
  <si>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</si>
  <si>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</si>
  <si>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</si>
  <si>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</si>
  <si>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</si>
  <si>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</si>
  <si>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</si>
  <si>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</si>
  <si>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</si>
  <si>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</si>
  <si>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</si>
  <si>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</si>
  <si>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</si>
  <si>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</si>
  <si>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</si>
  <si>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</si>
  <si>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</si>
  <si>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</si>
  <si>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</si>
  <si>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</si>
  <si>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</si>
  <si>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</si>
  <si>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</si>
  <si>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</si>
  <si>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</si>
  <si>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</si>
  <si>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</si>
  <si>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</si>
  <si>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</si>
  <si>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</si>
  <si>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</si>
  <si>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</si>
  <si>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</si>
  <si>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</si>
  <si>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</si>
  <si>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</si>
  <si>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</si>
  <si>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</si>
  <si>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</si>
  <si>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</si>
  <si>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</si>
  <si>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</si>
  <si>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</si>
  <si>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</si>
  <si>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</si>
  <si>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</si>
  <si>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</si>
  <si>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</si>
  <si>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</si>
  <si>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</si>
  <si>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</si>
  <si>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</si>
  <si>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</si>
  <si>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</si>
  <si>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</si>
  <si>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</si>
  <si>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</si>
  <si>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</si>
  <si>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</si>
  <si>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</si>
  <si>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</si>
  <si>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</si>
  <si>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</si>
  <si>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</si>
  <si>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</si>
  <si>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</si>
  <si>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</si>
  <si>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</si>
  <si>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</si>
  <si>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</si>
  <si>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</si>
  <si>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</si>
  <si>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</si>
  <si>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</si>
  <si>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</si>
  <si>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</si>
  <si>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</si>
  <si>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</si>
  <si>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</si>
  <si>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</si>
  <si>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</si>
  <si>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</si>
  <si>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</si>
  <si>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</si>
  <si>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</si>
  <si>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</si>
  <si>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</si>
  <si>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</si>
  <si>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</si>
  <si>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</si>
  <si>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</si>
  <si>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</si>
  <si>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</si>
  <si>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</si>
  <si>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</si>
  <si>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</si>
  <si>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</si>
  <si>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</si>
  <si>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</si>
  <si>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</si>
  <si>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</si>
  <si>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</si>
  <si>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</si>
  <si>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</si>
  <si>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</si>
  <si>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</si>
  <si>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</si>
  <si>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</si>
  <si>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</si>
  <si>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</si>
  <si>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</si>
  <si>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</si>
  <si>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</si>
  <si>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</si>
  <si>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</si>
  <si>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</si>
  <si>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</si>
  <si>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</si>
  <si>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</si>
  <si>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</si>
  <si>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</si>
  <si>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</si>
  <si>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</si>
  <si>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</si>
  <si>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</si>
  <si>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</si>
  <si>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</si>
  <si>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</si>
  <si>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</si>
  <si>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</si>
  <si>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</si>
  <si>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</si>
  <si>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</si>
  <si>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</si>
  <si>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</si>
  <si>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</si>
  <si>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</si>
  <si>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</si>
  <si>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</si>
  <si>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</si>
  <si>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</si>
  <si>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</si>
  <si>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</si>
  <si>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</si>
  <si>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</si>
  <si>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</si>
  <si>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</si>
  <si>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</si>
  <si>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</si>
  <si>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</si>
  <si>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</si>
  <si>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</si>
  <si>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</si>
  <si>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</si>
  <si>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</si>
  <si>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</si>
  <si>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</si>
  <si>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</si>
  <si>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</si>
  <si>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</si>
  <si>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</si>
  <si>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</si>
  <si>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</si>
  <si>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</si>
  <si>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</si>
  <si>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</si>
  <si>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</si>
  <si>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</si>
  <si>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</si>
  <si>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</si>
  <si>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</si>
  <si>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</si>
  <si>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</si>
  <si>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</si>
  <si>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</si>
  <si>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</si>
  <si>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</si>
  <si>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</si>
  <si>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</si>
  <si>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</si>
  <si>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</si>
  <si>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</si>
  <si>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</si>
  <si>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</si>
  <si>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</si>
  <si>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</si>
  <si>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</si>
  <si>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</si>
  <si>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</si>
  <si>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</si>
  <si>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</si>
  <si>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</si>
  <si>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</si>
  <si>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</si>
  <si>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</si>
  <si>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</si>
  <si>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</si>
  <si>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</si>
  <si>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</si>
  <si>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</si>
  <si>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</si>
  <si>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</si>
  <si>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</si>
  <si>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</si>
  <si>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</si>
  <si>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</si>
  <si>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</si>
  <si>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</si>
  <si>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</si>
  <si>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</si>
  <si>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</si>
  <si>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</si>
  <si>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</si>
  <si>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</si>
  <si>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</si>
  <si>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</si>
  <si>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</si>
  <si>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</si>
  <si>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</si>
  <si>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</si>
  <si>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</si>
  <si>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</si>
  <si>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</si>
  <si>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</si>
  <si>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</si>
  <si>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</si>
  <si>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</si>
  <si>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</si>
  <si>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</si>
  <si>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</si>
  <si>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</si>
  <si>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</si>
  <si>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</si>
  <si>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</si>
  <si>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</si>
  <si>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</si>
  <si>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</si>
  <si>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</si>
  <si>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</si>
  <si>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</si>
  <si>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</si>
  <si>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</si>
  <si>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</si>
  <si>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</si>
  <si>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</si>
  <si>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</si>
  <si>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</si>
  <si>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</si>
  <si>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</si>
  <si>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</si>
  <si>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</si>
  <si>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</si>
  <si>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</si>
  <si>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</si>
  <si>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</si>
  <si>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</si>
  <si>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</si>
  <si>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</si>
  <si>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</si>
  <si>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</si>
  <si>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</si>
  <si>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</si>
  <si>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</si>
  <si>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</si>
  <si>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</si>
  <si>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</si>
  <si>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</si>
  <si>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</si>
  <si>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</si>
  <si>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</si>
  <si>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</si>
  <si>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</si>
  <si>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</si>
  <si>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</si>
  <si>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</si>
  <si>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</si>
  <si>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</si>
  <si>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</si>
  <si>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</si>
  <si>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</si>
  <si>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</si>
  <si>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</si>
  <si>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</si>
  <si>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</si>
  <si>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</si>
  <si>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</si>
  <si>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</si>
  <si>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</si>
  <si>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</si>
  <si>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</si>
  <si>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</si>
  <si>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</si>
  <si>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</si>
  <si>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</si>
  <si>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</si>
  <si>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</si>
  <si>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</si>
  <si>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</si>
  <si>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</si>
  <si>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</si>
  <si>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</si>
  <si>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</si>
  <si>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</si>
  <si>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</si>
  <si>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</si>
  <si>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</si>
  <si>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</si>
  <si>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</si>
  <si>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</si>
  <si>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</si>
  <si>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</si>
  <si>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</si>
  <si>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</si>
  <si>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</si>
  <si>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</si>
  <si>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</si>
  <si>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</si>
  <si>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</si>
  <si>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</si>
  <si>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</si>
  <si>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</si>
  <si>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</si>
  <si>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</si>
  <si>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</si>
  <si>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</si>
  <si>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</si>
  <si>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</si>
  <si>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</si>
  <si>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</si>
  <si>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</si>
  <si>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</si>
  <si>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</si>
  <si>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</si>
  <si>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</si>
  <si>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</si>
  <si>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</si>
  <si>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</si>
  <si>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</si>
  <si>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</si>
  <si>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</si>
  <si>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</si>
  <si>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</si>
  <si>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</si>
  <si>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</si>
  <si>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</si>
  <si>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</si>
  <si>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</si>
  <si>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</si>
  <si>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</si>
  <si>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</si>
  <si>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</si>
  <si>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</si>
  <si>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</si>
  <si>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</si>
  <si>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</si>
  <si>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</si>
  <si>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</si>
  <si>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</si>
  <si>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</si>
  <si>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</si>
  <si>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</si>
  <si>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</si>
  <si>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</si>
  <si>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</si>
  <si>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</si>
  <si>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</si>
  <si>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</si>
  <si>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</si>
  <si>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</si>
  <si>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</si>
  <si>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</si>
  <si>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</si>
  <si>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</si>
  <si>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</si>
  <si>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</si>
  <si>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</si>
  <si>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</si>
  <si>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</si>
  <si>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</si>
  <si>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</si>
  <si>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</si>
  <si>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</si>
  <si>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</si>
  <si>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</si>
  <si>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</si>
  <si>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</si>
  <si>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</si>
  <si>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</si>
  <si>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</si>
  <si>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</si>
  <si>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</si>
  <si>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</si>
  <si>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</si>
  <si>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</si>
  <si>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</si>
  <si>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</si>
  <si>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</si>
  <si>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</si>
  <si>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</si>
  <si>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</si>
  <si>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</si>
  <si>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</si>
  <si>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</si>
  <si>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</si>
  <si>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</si>
  <si>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</si>
  <si>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</si>
  <si>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</si>
  <si>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</si>
  <si>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</si>
  <si>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</si>
  <si>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</si>
  <si>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</si>
  <si>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</si>
  <si>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</si>
  <si>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</si>
  <si>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</si>
  <si>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</si>
  <si>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</si>
  <si>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</si>
  <si>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</si>
  <si>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</si>
  <si>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</si>
  <si>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</si>
  <si>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</si>
  <si>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</si>
  <si>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</si>
  <si>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</si>
  <si>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</si>
  <si>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</si>
  <si>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</si>
  <si>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</si>
  <si>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</si>
  <si>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</si>
  <si>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</si>
  <si>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</si>
  <si>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</si>
  <si>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</si>
  <si>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</si>
  <si>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</si>
  <si>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</si>
  <si>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</si>
  <si>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</si>
  <si>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</si>
  <si>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</si>
  <si>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</si>
  <si>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</si>
  <si>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</si>
  <si>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</si>
  <si>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</si>
  <si>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</si>
  <si>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</si>
  <si>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</si>
  <si>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</si>
  <si>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</si>
  <si>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</si>
  <si>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</si>
  <si>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</si>
  <si>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</si>
  <si>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</si>
  <si>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</si>
  <si>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</si>
  <si>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</si>
  <si>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</si>
  <si>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</si>
  <si>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</si>
  <si>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</si>
  <si>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</si>
  <si>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</si>
  <si>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</si>
  <si>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</si>
  <si>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</si>
  <si>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</si>
  <si>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</si>
  <si>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</si>
  <si>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</si>
  <si>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</si>
  <si>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</si>
  <si>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</si>
  <si>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</si>
  <si>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</si>
  <si>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</si>
  <si>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</si>
  <si>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</si>
  <si>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</si>
  <si>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</si>
  <si>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</si>
  <si>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</si>
  <si>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</si>
  <si>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</si>
  <si>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</si>
  <si>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</si>
  <si>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</si>
  <si>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</si>
  <si>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</si>
  <si>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</si>
  <si>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</si>
  <si>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</si>
  <si>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</si>
  <si>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</si>
  <si>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</si>
  <si>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</si>
  <si>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</si>
  <si>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</si>
  <si>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</si>
  <si>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</si>
  <si>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</si>
  <si>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</si>
  <si>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</si>
  <si>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</si>
  <si>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</si>
  <si>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</si>
  <si>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</si>
  <si>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</si>
  <si>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</si>
  <si>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</si>
  <si>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</si>
  <si>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</si>
  <si>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</si>
  <si>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</si>
  <si>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</si>
  <si>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</si>
  <si>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</si>
  <si>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</si>
  <si>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</si>
  <si>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</si>
  <si>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</si>
  <si>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</si>
  <si>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</si>
  <si>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</si>
  <si>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</si>
  <si>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</si>
  <si>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</si>
  <si>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</si>
  <si>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</si>
  <si>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</si>
  <si>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</si>
  <si>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</si>
  <si>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</si>
  <si>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</si>
  <si>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</si>
  <si>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</si>
  <si>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</si>
  <si>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</si>
  <si>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</si>
  <si>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</si>
  <si>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</si>
  <si>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</si>
  <si>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</si>
  <si>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</si>
  <si>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</si>
  <si>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</si>
  <si>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</si>
  <si>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</si>
  <si>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</si>
  <si>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</si>
  <si>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</si>
  <si>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</si>
  <si>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</si>
  <si>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</si>
  <si>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</si>
  <si>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</si>
  <si>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</si>
  <si>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</si>
  <si>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</si>
  <si>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</si>
  <si>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</si>
  <si>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</si>
  <si>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</si>
  <si>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</si>
  <si>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</si>
  <si>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</si>
  <si>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</si>
  <si>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</si>
  <si>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</si>
  <si>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</si>
  <si>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</si>
  <si>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</si>
  <si>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</si>
  <si>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</si>
  <si>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</si>
  <si>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</si>
  <si>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</si>
  <si>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</si>
  <si>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</si>
  <si>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</si>
  <si>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</si>
  <si>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</si>
  <si>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</si>
  <si>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</si>
  <si>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</si>
  <si>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</si>
  <si>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</si>
  <si>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</si>
  <si>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</si>
  <si>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</si>
  <si>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</si>
  <si>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</si>
  <si>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</si>
  <si>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</si>
  <si>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</si>
  <si>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</si>
  <si>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</si>
  <si>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</si>
  <si>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</si>
  <si>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</si>
  <si>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</si>
  <si>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</si>
  <si>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</si>
  <si>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</si>
  <si>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</si>
  <si>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</si>
  <si>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</si>
  <si>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</si>
  <si>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</si>
  <si>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</si>
  <si>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</si>
  <si>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</si>
  <si>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</si>
  <si>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</si>
  <si>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</si>
  <si>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</si>
  <si>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</si>
  <si>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</si>
  <si>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</si>
  <si>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</si>
  <si>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</si>
  <si>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</si>
  <si>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</si>
  <si>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</si>
  <si>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</si>
  <si>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</si>
  <si>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</si>
  <si>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</si>
  <si>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</si>
  <si>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</si>
  <si>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</si>
  <si>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</si>
  <si>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</si>
  <si>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</si>
  <si>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</si>
  <si>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</si>
  <si>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</si>
  <si>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</si>
  <si>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</si>
  <si>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</si>
  <si>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</si>
  <si>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</si>
  <si>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</si>
  <si>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</si>
  <si>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</si>
  <si>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</si>
  <si>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</si>
  <si>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</si>
  <si>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</si>
  <si>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</si>
  <si>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</si>
  <si>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</si>
  <si>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</si>
  <si>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</si>
  <si>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</si>
  <si>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</si>
  <si>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</si>
  <si>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</si>
  <si>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</si>
  <si>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</si>
  <si>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</si>
  <si>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</si>
  <si>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</si>
  <si>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</si>
  <si>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</si>
  <si>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</si>
  <si>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</si>
  <si>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</si>
  <si>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</si>
  <si>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</si>
  <si>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</si>
  <si>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</si>
  <si>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</si>
  <si>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</si>
  <si>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</si>
  <si>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</si>
  <si>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</si>
  <si>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</si>
  <si>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</si>
  <si>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</si>
  <si>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</si>
  <si>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</si>
  <si>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</si>
  <si>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</si>
  <si>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</si>
  <si>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</si>
  <si>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</si>
  <si>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</si>
  <si>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</si>
  <si>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</si>
  <si>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</si>
  <si>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</si>
  <si>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</si>
  <si>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</si>
  <si>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</si>
  <si>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</si>
  <si>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</si>
  <si>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</si>
  <si>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</si>
  <si>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</si>
  <si>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</si>
  <si>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</si>
  <si>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</si>
  <si>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</si>
  <si>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</si>
  <si>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</si>
  <si>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</si>
  <si>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</si>
  <si>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</si>
  <si>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</si>
  <si>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</si>
  <si>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</si>
  <si>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</si>
  <si>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</si>
  <si>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</si>
  <si>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</si>
  <si>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</si>
  <si>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</si>
  <si>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</si>
  <si>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</si>
  <si>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</si>
  <si>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</si>
  <si>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</si>
  <si>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</si>
  <si>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</si>
  <si>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</si>
  <si>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</si>
  <si>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</si>
  <si>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</si>
  <si>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</si>
  <si>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</si>
  <si>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</si>
  <si>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</si>
  <si>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</si>
  <si>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</si>
  <si>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</si>
  <si>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</si>
  <si>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</si>
  <si>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</si>
  <si>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</si>
  <si>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</si>
  <si>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</si>
  <si>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</si>
  <si>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</si>
  <si>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</si>
  <si>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</si>
  <si>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</si>
  <si>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</si>
  <si>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</si>
  <si>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</si>
  <si>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</si>
  <si>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</si>
  <si>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</si>
  <si>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</si>
  <si>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</si>
  <si>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</si>
  <si>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</si>
  <si>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</si>
  <si>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</si>
  <si>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</si>
  <si>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</si>
  <si>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</si>
  <si>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</si>
  <si>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</si>
  <si>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</si>
  <si>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</si>
  <si>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</si>
  <si>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</si>
  <si>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</si>
  <si>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</si>
  <si>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</si>
  <si>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</si>
  <si>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</si>
  <si>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</si>
  <si>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</si>
  <si>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</si>
  <si>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</si>
  <si>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</si>
  <si>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</si>
  <si>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</si>
  <si>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</si>
  <si>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</si>
  <si>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</si>
  <si>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</si>
  <si>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</si>
  <si>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</si>
  <si>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</si>
  <si>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</si>
  <si>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</si>
  <si>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</si>
  <si>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</si>
  <si>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</si>
  <si>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</si>
  <si>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</si>
  <si>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</si>
  <si>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</si>
  <si>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</si>
  <si>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</si>
  <si>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</si>
  <si>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</si>
  <si>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</si>
  <si>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</si>
  <si>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</si>
  <si>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</si>
  <si>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</si>
  <si>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</si>
  <si>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</si>
  <si>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</si>
  <si>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</si>
  <si>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</si>
  <si>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</si>
  <si>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</si>
  <si>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</si>
  <si>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</si>
  <si>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</si>
  <si>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</si>
  <si>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</si>
  <si>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</si>
  <si>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</si>
  <si>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</si>
  <si>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</si>
  <si>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</si>
  <si>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</si>
  <si>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</si>
  <si>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</si>
  <si>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</si>
  <si>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</si>
  <si>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</si>
  <si>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</si>
  <si>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</si>
  <si>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</si>
  <si>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</si>
  <si>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</si>
  <si>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</si>
  <si>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</si>
  <si>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</si>
  <si>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</si>
  <si>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</si>
  <si>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</si>
  <si>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</si>
  <si>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</si>
  <si>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</si>
  <si>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</si>
  <si>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</si>
  <si>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</si>
  <si>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</si>
  <si>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</si>
  <si>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</si>
  <si>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</si>
  <si>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</si>
  <si>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</si>
  <si>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</si>
  <si>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</si>
  <si>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</si>
  <si>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</si>
  <si>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</si>
  <si>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</si>
  <si>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</si>
  <si>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</si>
  <si>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</si>
  <si>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</si>
  <si>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</si>
  <si>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</si>
  <si>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</si>
  <si>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</si>
  <si>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</si>
  <si>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</si>
  <si>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</si>
  <si>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</si>
  <si>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</si>
  <si>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</si>
  <si>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</si>
  <si>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</si>
  <si>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</si>
  <si>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</si>
  <si>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</si>
  <si>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</si>
  <si>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</si>
  <si>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</si>
  <si>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</si>
  <si>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</si>
  <si>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</si>
  <si>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</si>
  <si>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</si>
  <si>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</si>
  <si>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</si>
  <si>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</si>
  <si>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</si>
  <si>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</si>
  <si>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</si>
  <si>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</si>
  <si>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</si>
  <si>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</si>
  <si>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</si>
  <si>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</si>
  <si>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</si>
  <si>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</si>
  <si>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</si>
  <si>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</si>
  <si>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</si>
  <si>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</si>
  <si>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</si>
  <si>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</si>
  <si>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</si>
  <si>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</si>
  <si>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</si>
  <si>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</si>
  <si>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</si>
  <si>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</si>
  <si>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</si>
  <si>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</si>
  <si>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</si>
  <si>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</si>
  <si>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</si>
  <si>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</si>
  <si>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</si>
  <si>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</si>
  <si>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</si>
  <si>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</si>
  <si>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</si>
  <si>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</si>
  <si>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</si>
  <si>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</si>
  <si>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</si>
  <si>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</si>
  <si>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</si>
  <si>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</si>
  <si>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</si>
  <si>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</si>
  <si>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</si>
  <si>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</si>
  <si>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</si>
  <si>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</si>
  <si>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</si>
  <si>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</si>
  <si>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</si>
  <si>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</si>
  <si>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</si>
  <si>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</si>
  <si>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</si>
  <si>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</si>
  <si>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</si>
  <si>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</si>
  <si>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</si>
  <si>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</si>
  <si>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</si>
  <si>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</si>
  <si>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</si>
  <si>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</si>
  <si>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</si>
  <si>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</si>
  <si>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</si>
  <si>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</si>
  <si>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</si>
  <si>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</si>
  <si>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</si>
  <si>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</si>
  <si>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</si>
  <si>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</si>
  <si>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</si>
  <si>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</si>
  <si>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</si>
  <si>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</si>
  <si>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</si>
  <si>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</si>
  <si>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</si>
  <si>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</si>
  <si>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</si>
  <si>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</si>
  <si>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</si>
  <si>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</si>
  <si>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</si>
  <si>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</si>
  <si>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</si>
  <si>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</si>
  <si>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</si>
  <si>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</si>
  <si>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</si>
  <si>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</si>
  <si>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</si>
  <si>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</si>
  <si>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</si>
  <si>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</si>
  <si>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</si>
  <si>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</si>
  <si>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</si>
  <si>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</si>
  <si>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</si>
  <si>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</si>
  <si>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</si>
  <si>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</si>
  <si>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</si>
  <si>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</si>
  <si>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</si>
  <si>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</si>
  <si>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</si>
  <si>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</si>
  <si>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</si>
  <si>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</si>
  <si>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</si>
  <si>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</si>
  <si>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</si>
  <si>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</si>
  <si>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</si>
  <si>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</si>
  <si>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</si>
  <si>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</si>
  <si>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</si>
  <si>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</si>
  <si>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</si>
  <si>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</si>
  <si>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</si>
  <si>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</si>
  <si>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</si>
  <si>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</si>
  <si>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</si>
  <si>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</si>
  <si>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</si>
  <si>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</si>
  <si>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</si>
  <si>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</si>
  <si>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</si>
  <si>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</si>
  <si>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</si>
  <si>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</si>
  <si>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</si>
  <si>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</si>
  <si>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</si>
  <si>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</si>
  <si>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</si>
  <si>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</si>
  <si>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</si>
  <si>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</si>
  <si>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</si>
  <si>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</si>
  <si>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</si>
  <si>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</si>
  <si>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</si>
  <si>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</si>
  <si>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</si>
  <si>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</si>
  <si>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</si>
  <si>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</si>
  <si>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</si>
  <si>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</si>
  <si>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</si>
  <si>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</si>
  <si>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</si>
  <si>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</si>
  <si>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</si>
  <si>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</si>
  <si>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</si>
  <si>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</si>
  <si>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</si>
  <si>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</si>
  <si>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</si>
  <si>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</si>
  <si>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</si>
  <si>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</si>
  <si>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</si>
  <si>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</si>
  <si>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</si>
  <si>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</si>
  <si>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</si>
  <si>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</si>
  <si>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</si>
  <si>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</si>
  <si>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</si>
  <si>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</si>
  <si>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</si>
  <si>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</si>
  <si>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</si>
  <si>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</si>
  <si>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</si>
  <si>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</si>
  <si>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</si>
  <si>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</si>
  <si>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</si>
  <si>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</si>
  <si>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</si>
  <si>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</si>
  <si>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</si>
  <si>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</si>
  <si>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</si>
  <si>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</si>
  <si>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</si>
  <si>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</si>
  <si>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</si>
  <si>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</si>
  <si>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</si>
  <si>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</si>
  <si>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</si>
  <si>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</si>
  <si>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</si>
  <si>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</si>
  <si>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</si>
  <si>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</si>
  <si>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</si>
  <si>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</si>
  <si>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</si>
  <si>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</si>
  <si>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</si>
  <si>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</si>
  <si>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</si>
  <si>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</si>
  <si>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</si>
  <si>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</si>
  <si>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</si>
  <si>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</si>
  <si>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</si>
  <si>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</si>
  <si>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</si>
  <si>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</si>
  <si>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</si>
  <si>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</si>
  <si>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</si>
  <si>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</si>
  <si>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</si>
  <si>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</si>
  <si>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</si>
  <si>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</si>
  <si>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</si>
  <si>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</si>
  <si>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</si>
  <si>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</si>
  <si>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</si>
  <si>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</si>
  <si>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</si>
  <si>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</si>
  <si>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</si>
  <si>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</si>
  <si>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</si>
  <si>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</si>
  <si>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</si>
  <si>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</si>
  <si>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</si>
  <si>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</si>
  <si>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</si>
  <si>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</si>
  <si>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</si>
  <si>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</si>
  <si>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</si>
  <si>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</si>
  <si>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</si>
  <si>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</si>
  <si>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</si>
  <si>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</si>
  <si>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</si>
  <si>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</si>
  <si>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</si>
  <si>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</si>
  <si>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</si>
  <si>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</si>
  <si>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</si>
  <si>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</si>
  <si>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</si>
  <si>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</si>
  <si>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</si>
  <si>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</si>
  <si>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</si>
  <si>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</si>
  <si>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</si>
  <si>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</si>
  <si>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</si>
  <si>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</si>
  <si>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</si>
  <si>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</si>
  <si>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</si>
  <si>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</si>
  <si>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</si>
  <si>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</si>
  <si>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</si>
  <si>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</si>
  <si>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</si>
  <si>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</si>
  <si>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</si>
  <si>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</si>
  <si>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</si>
  <si>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</si>
  <si>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</si>
  <si>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</si>
  <si>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</si>
  <si>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</si>
  <si>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</si>
  <si>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</si>
  <si>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</si>
  <si>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</si>
  <si>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</si>
  <si>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</si>
  <si>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</si>
  <si>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</si>
  <si>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</si>
  <si>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</si>
  <si>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</si>
  <si>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</si>
  <si>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</si>
  <si>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</si>
  <si>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</si>
  <si>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</si>
  <si>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</si>
  <si>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</si>
  <si>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</si>
  <si>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</si>
  <si>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</si>
  <si>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</si>
  <si>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</si>
  <si>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</si>
  <si>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</si>
  <si>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</si>
  <si>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</si>
  <si>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</si>
  <si>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</si>
  <si>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</si>
  <si>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</si>
  <si>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</si>
  <si>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</si>
  <si>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</si>
  <si>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</si>
  <si>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</si>
  <si>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</si>
  <si>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</si>
  <si>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</si>
  <si>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</si>
  <si>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</si>
  <si>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</si>
  <si>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</si>
  <si>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</si>
  <si>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</si>
  <si>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</si>
  <si>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</si>
  <si>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</si>
  <si>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</si>
  <si>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</si>
  <si>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</si>
  <si>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</si>
  <si>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</si>
  <si>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</si>
  <si>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</si>
  <si>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</si>
  <si>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</si>
  <si>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</si>
  <si>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</si>
  <si>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</si>
  <si>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</si>
  <si>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</si>
  <si>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</si>
  <si>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</si>
  <si>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</si>
  <si>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</si>
  <si>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</si>
  <si>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</si>
  <si>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</si>
  <si>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</si>
  <si>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</si>
  <si>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</si>
  <si>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</si>
  <si>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</si>
  <si>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</si>
  <si>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</si>
  <si>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</si>
  <si>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</si>
  <si>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</si>
  <si>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</si>
  <si>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</si>
  <si>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</si>
  <si>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</si>
  <si>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</si>
  <si>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</si>
  <si>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</si>
  <si>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</si>
  <si>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</si>
  <si>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</si>
  <si>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</si>
  <si>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</si>
  <si>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</si>
  <si>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</si>
  <si>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</si>
  <si>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</si>
  <si>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</si>
  <si>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</si>
  <si>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</si>
  <si>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</si>
  <si>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</si>
  <si>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</si>
  <si>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</si>
  <si>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</si>
  <si>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</si>
  <si>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</si>
  <si>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</si>
  <si>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</si>
  <si>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</si>
  <si>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</si>
  <si>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</si>
  <si>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</si>
  <si>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</si>
  <si>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</si>
  <si>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</si>
  <si>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</si>
  <si>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</si>
  <si>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</si>
  <si>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</si>
  <si>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</si>
  <si>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</si>
  <si>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</si>
  <si>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</si>
  <si>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</si>
  <si>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</si>
  <si>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</si>
  <si>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</si>
  <si>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</si>
  <si>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</si>
  <si>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</si>
  <si>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</si>
  <si>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</si>
  <si>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</si>
  <si>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</si>
  <si>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</si>
  <si>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</si>
  <si>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</si>
  <si>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</si>
  <si>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</si>
  <si>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</si>
  <si>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</si>
  <si>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</si>
  <si>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</si>
  <si>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</si>
  <si>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</si>
  <si>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</si>
  <si>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</si>
  <si>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</si>
  <si>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</si>
  <si>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</si>
  <si>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</si>
  <si>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</si>
  <si>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</si>
  <si>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</si>
  <si>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</si>
  <si>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</si>
  <si>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</si>
  <si>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</si>
  <si>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</si>
  <si>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</si>
  <si>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</si>
  <si>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</si>
  <si>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</si>
  <si>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</si>
  <si>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</si>
  <si>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</si>
  <si>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</si>
  <si>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</si>
  <si>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</si>
  <si>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</si>
  <si>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</si>
  <si>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</si>
  <si>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</si>
  <si>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</si>
  <si>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</si>
  <si>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</si>
  <si>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</si>
  <si>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</si>
  <si>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</si>
  <si>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</si>
  <si>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</si>
  <si>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</si>
  <si>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</si>
  <si>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</si>
  <si>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</si>
  <si>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</si>
  <si>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</si>
  <si>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</si>
  <si>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</si>
  <si>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</si>
  <si>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</si>
  <si>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</si>
  <si>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</si>
  <si>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</si>
  <si>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</si>
  <si>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</si>
  <si>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</si>
  <si>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</si>
  <si>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</si>
  <si>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</si>
  <si>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</si>
  <si>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</si>
  <si>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</si>
  <si>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</si>
  <si>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</si>
  <si>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</si>
  <si>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</si>
  <si>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</si>
  <si>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</si>
  <si>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</si>
  <si>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</si>
  <si>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</si>
  <si>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</si>
  <si>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</si>
  <si>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</si>
  <si>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</si>
  <si>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</si>
  <si>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</si>
  <si>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</si>
  <si>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</si>
  <si>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</si>
  <si>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</si>
  <si>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</si>
  <si>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</si>
  <si>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</si>
  <si>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</si>
  <si>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</si>
  <si>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</si>
  <si>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</si>
  <si>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</si>
  <si>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</si>
  <si>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</si>
  <si>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</si>
  <si>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</si>
  <si>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</si>
  <si>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</si>
  <si>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</si>
  <si>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</si>
  <si>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</si>
  <si>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</si>
  <si>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</si>
  <si>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</si>
  <si>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</si>
  <si>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</si>
  <si>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</si>
  <si>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</si>
  <si>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</si>
  <si>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</si>
  <si>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</si>
  <si>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</si>
  <si>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</si>
  <si>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</si>
  <si>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</si>
  <si>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</si>
  <si>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</si>
  <si>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</si>
  <si>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</si>
  <si>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</si>
  <si>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</si>
  <si>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</si>
  <si>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</si>
  <si>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</si>
  <si>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</si>
  <si>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</si>
  <si>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</si>
  <si>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</si>
  <si>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</si>
  <si>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</si>
  <si>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</si>
  <si>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</si>
  <si>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</si>
  <si>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</si>
  <si>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</si>
  <si>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</si>
  <si>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</si>
  <si>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</si>
  <si>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</si>
  <si>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</si>
  <si>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</si>
  <si>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</si>
  <si>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</si>
  <si>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</si>
  <si>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</si>
  <si>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</si>
  <si>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</si>
  <si>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</si>
  <si>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</si>
  <si>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</si>
  <si>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</si>
  <si>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</si>
  <si>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</si>
  <si>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</si>
  <si>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</si>
  <si>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</si>
  <si>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</si>
  <si>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</si>
  <si>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</si>
  <si>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</si>
  <si>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</si>
  <si>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</si>
  <si>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</si>
  <si>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</si>
  <si>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</si>
  <si>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</si>
  <si>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</si>
  <si>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</si>
  <si>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</si>
  <si>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</si>
  <si>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</si>
  <si>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</si>
  <si>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</si>
  <si>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</si>
  <si>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</si>
  <si>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</si>
  <si>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</si>
  <si>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</si>
  <si>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</si>
  <si>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</si>
  <si>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</si>
  <si>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</si>
  <si>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</si>
  <si>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</si>
  <si>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</si>
  <si>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</si>
  <si>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</si>
  <si>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</si>
  <si>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</si>
  <si>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</si>
  <si>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</si>
  <si>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</si>
  <si>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</si>
  <si>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</si>
  <si>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</si>
  <si>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</si>
  <si>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</si>
  <si>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</si>
  <si>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</si>
  <si>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</si>
  <si>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</si>
  <si>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</si>
  <si>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</si>
  <si>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</si>
  <si>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</si>
  <si>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</si>
  <si>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</si>
  <si>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</si>
  <si>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</si>
  <si>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</si>
  <si>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</si>
  <si>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</si>
  <si>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</si>
  <si>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</si>
  <si>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</si>
  <si>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</si>
  <si>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</si>
  <si>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</si>
  <si>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</si>
  <si>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</si>
  <si>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</si>
  <si>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</si>
  <si>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</si>
  <si>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</si>
  <si>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</si>
  <si>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</si>
  <si>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</si>
  <si>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</si>
  <si>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</si>
  <si>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</si>
  <si>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</si>
  <si>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</si>
  <si>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</si>
  <si>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</si>
  <si>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</si>
  <si>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</si>
  <si>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</si>
  <si>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</si>
  <si>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</si>
  <si>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</si>
  <si>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</si>
  <si>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</si>
  <si>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</si>
  <si>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</si>
  <si>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</si>
  <si>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</si>
  <si>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</si>
  <si>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</si>
  <si>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</si>
  <si>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</si>
  <si>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</si>
  <si>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</si>
  <si>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</si>
  <si>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</si>
  <si>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</si>
  <si>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</si>
  <si>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</si>
  <si>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</si>
  <si>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</si>
  <si>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</si>
  <si>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</si>
  <si>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</si>
  <si>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</si>
  <si>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</si>
  <si>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</si>
  <si>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</si>
  <si>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</si>
  <si>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</si>
  <si>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</si>
  <si>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</si>
  <si>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</si>
  <si>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</si>
  <si>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</si>
  <si>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</si>
  <si>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</si>
  <si>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</si>
  <si>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</si>
  <si>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</si>
  <si>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</si>
  <si>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</si>
  <si>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</si>
  <si>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</si>
  <si>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</si>
  <si>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</si>
  <si>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</si>
  <si>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</si>
  <si>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</si>
  <si>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</si>
  <si>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</si>
  <si>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</si>
  <si>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</si>
  <si>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</si>
  <si>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</si>
  <si>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</si>
  <si>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</si>
  <si>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</si>
  <si>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</si>
  <si>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</si>
  <si>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</si>
  <si>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</si>
  <si>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</si>
  <si>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</si>
  <si>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</si>
  <si>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</si>
  <si>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</si>
  <si>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</si>
  <si>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</si>
  <si>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</si>
  <si>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</si>
  <si>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</si>
  <si>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</si>
  <si>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</si>
  <si>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</si>
  <si>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</si>
  <si>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</si>
  <si>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</si>
  <si>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</si>
  <si>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</si>
  <si>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</si>
  <si>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</si>
  <si>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</si>
  <si>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</si>
  <si>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</si>
  <si>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</si>
  <si>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</si>
  <si>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</si>
  <si>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</si>
  <si>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</si>
  <si>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</si>
  <si>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</si>
  <si>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</si>
  <si>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</si>
  <si>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</si>
  <si>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</si>
  <si>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</si>
  <si>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</si>
  <si>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</si>
  <si>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</si>
  <si>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</si>
  <si>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</si>
  <si>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</si>
  <si>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</si>
  <si>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</si>
  <si>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</si>
  <si>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</si>
  <si>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</si>
  <si>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</si>
  <si>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</si>
  <si>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</si>
  <si>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</si>
  <si>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</si>
  <si>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</si>
  <si>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</si>
  <si>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</si>
  <si>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</si>
  <si>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</si>
  <si>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</si>
  <si>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</si>
  <si>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</si>
  <si>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</si>
  <si>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</si>
  <si>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</si>
  <si>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</si>
  <si>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</si>
  <si>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</si>
  <si>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</si>
  <si>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</si>
  <si>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</si>
  <si>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</si>
  <si>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</si>
  <si>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</si>
  <si>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</si>
  <si>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</si>
  <si>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</si>
  <si>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</si>
  <si>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</si>
  <si>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</si>
  <si>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</si>
  <si>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</si>
  <si>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</si>
  <si>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</si>
  <si>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</si>
  <si>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</si>
  <si>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</si>
  <si>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</si>
  <si>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</si>
  <si>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</si>
  <si>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</si>
  <si>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</si>
  <si>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</si>
  <si>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</si>
  <si>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</si>
  <si>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</si>
  <si>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</si>
  <si>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</si>
  <si>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</si>
  <si>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</si>
  <si>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</si>
  <si>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</si>
  <si>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</si>
  <si>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</si>
  <si>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</si>
  <si>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</si>
  <si>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</si>
  <si>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</si>
  <si>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</si>
  <si>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</si>
  <si>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</si>
  <si>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</si>
  <si>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</si>
  <si>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</si>
  <si>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</si>
  <si>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</si>
  <si>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</si>
  <si>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</si>
  <si>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</si>
  <si>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</si>
  <si>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</si>
  <si>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</si>
  <si>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</si>
  <si>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</si>
  <si>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</si>
  <si>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</si>
  <si>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</si>
  <si>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</si>
  <si>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</si>
  <si>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</si>
  <si>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</si>
  <si>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</si>
  <si>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</si>
  <si>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</si>
  <si>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</si>
  <si>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</si>
  <si>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</si>
  <si>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</si>
  <si>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</si>
  <si>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</si>
  <si>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</si>
  <si>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</si>
  <si>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</si>
  <si>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</si>
  <si>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</si>
  <si>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</si>
  <si>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</si>
  <si>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</si>
  <si>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</si>
  <si>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</si>
  <si>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</si>
  <si>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</si>
  <si>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</si>
  <si>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</si>
  <si>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</si>
  <si>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</si>
  <si>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</si>
  <si>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</si>
  <si>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</si>
  <si>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</si>
  <si>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</si>
  <si>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</si>
  <si>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</si>
  <si>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</si>
  <si>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</si>
  <si>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</si>
  <si>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</si>
  <si>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</si>
  <si>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</si>
  <si>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</si>
  <si>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</si>
  <si>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</si>
  <si>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</si>
  <si>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</si>
  <si>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</si>
  <si>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</si>
  <si>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</si>
  <si>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</si>
  <si>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</si>
  <si>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</si>
  <si>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</si>
  <si>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</si>
  <si>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</si>
  <si>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</si>
  <si>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</si>
  <si>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</si>
  <si>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</si>
  <si>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</si>
  <si>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</si>
  <si>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</si>
  <si>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</si>
  <si>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</si>
  <si>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</si>
  <si>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</si>
  <si>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</si>
  <si>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</si>
  <si>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</si>
  <si>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</si>
  <si>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</si>
  <si>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</si>
  <si>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</si>
  <si>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</si>
  <si>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</si>
  <si>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</si>
  <si>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</si>
  <si>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</si>
  <si>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</si>
  <si>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</si>
  <si>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</si>
  <si>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</si>
  <si>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</si>
  <si>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</si>
  <si>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</si>
  <si>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</si>
  <si>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</si>
  <si>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</si>
  <si>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</si>
  <si>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</si>
  <si>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</si>
  <si>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</si>
  <si>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</si>
  <si>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</si>
  <si>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</si>
  <si>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</si>
  <si>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</si>
  <si>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</si>
  <si>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</si>
  <si>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</si>
  <si>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</si>
  <si>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</si>
  <si>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</si>
  <si>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</si>
  <si>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</si>
  <si>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</si>
  <si>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</si>
  <si>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</si>
  <si>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</si>
  <si>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</si>
  <si>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</si>
  <si>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</si>
  <si>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</si>
  <si>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</si>
  <si>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</si>
  <si>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</si>
  <si>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</si>
  <si>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</si>
  <si>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</si>
  <si>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</si>
  <si>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</si>
  <si>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</si>
  <si>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</si>
  <si>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</si>
  <si>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</si>
  <si>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</si>
  <si>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</si>
  <si>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</si>
  <si>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</si>
  <si>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</si>
  <si>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</si>
  <si>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</si>
  <si>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</si>
  <si>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</si>
  <si>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</si>
  <si>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</si>
  <si>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</si>
  <si>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</si>
  <si>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</si>
  <si>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</si>
  <si>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</si>
  <si>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</si>
  <si>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</si>
  <si>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</si>
  <si>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</si>
  <si>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</si>
  <si>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</si>
  <si>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</si>
  <si>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</si>
  <si>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</si>
  <si>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</si>
  <si>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</si>
  <si>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</si>
  <si>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</si>
  <si>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</si>
  <si>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</si>
  <si>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</si>
  <si>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</si>
  <si>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</si>
  <si>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</si>
  <si>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</si>
  <si>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</si>
  <si>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</si>
  <si>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</si>
  <si>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</si>
  <si>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</si>
  <si>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</si>
  <si>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</si>
  <si>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</si>
  <si>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</si>
  <si>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</si>
  <si>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</si>
  <si>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</si>
  <si>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</si>
  <si>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</si>
  <si>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</si>
  <si>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</si>
  <si>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</si>
  <si>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</si>
  <si>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</si>
  <si>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</si>
  <si>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</si>
  <si>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</si>
  <si>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</si>
  <si>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</si>
  <si>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</si>
  <si>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</si>
  <si>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</si>
  <si>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</si>
  <si>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</si>
  <si>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</si>
  <si>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</si>
  <si>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</si>
  <si>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</si>
  <si>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</si>
  <si>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</si>
  <si>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</si>
  <si>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</si>
  <si>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</si>
  <si>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</si>
  <si>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</si>
  <si>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</si>
  <si>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</si>
  <si>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</si>
  <si>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</si>
  <si>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</si>
  <si>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</si>
  <si>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</si>
  <si>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</si>
  <si>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</si>
  <si>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</si>
  <si>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</si>
  <si>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</si>
  <si>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</si>
  <si>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</si>
  <si>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</si>
  <si>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</si>
  <si>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</si>
  <si>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</si>
  <si>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</si>
  <si>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</si>
  <si>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</si>
  <si>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</si>
  <si>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</si>
  <si>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</si>
  <si>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</si>
  <si>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</si>
  <si>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</si>
  <si>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</si>
  <si>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</si>
  <si>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</si>
  <si>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</si>
  <si>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</si>
  <si>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</si>
  <si>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</si>
  <si>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</si>
  <si>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</si>
  <si>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</si>
  <si>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</si>
  <si>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</si>
  <si>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</si>
  <si>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</si>
  <si>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</si>
  <si>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</si>
  <si>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</si>
  <si>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</si>
  <si>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</si>
  <si>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</si>
  <si>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</si>
  <si>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</si>
  <si>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</si>
  <si>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</si>
  <si>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</si>
  <si>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</si>
  <si>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</si>
  <si>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</si>
  <si>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</si>
  <si>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</si>
  <si>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</si>
  <si>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</si>
  <si>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</si>
  <si>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</si>
  <si>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</si>
  <si>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</si>
  <si>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</si>
  <si>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</si>
  <si>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</si>
  <si>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</si>
  <si>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</si>
  <si>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</si>
  <si>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</si>
  <si>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</si>
  <si>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</si>
  <si>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</si>
  <si>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</si>
  <si>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</si>
  <si>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</si>
  <si>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</si>
  <si>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</si>
  <si>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</si>
  <si>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</si>
  <si>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</si>
  <si>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</si>
  <si>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</si>
  <si>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</si>
  <si>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</si>
  <si>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</si>
  <si>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</si>
  <si>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</si>
  <si>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</si>
  <si>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</si>
  <si>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</si>
  <si>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</si>
  <si>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</si>
  <si>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</si>
  <si>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</si>
  <si>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</si>
  <si>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</si>
  <si>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</si>
  <si>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</si>
  <si>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</si>
  <si>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</si>
  <si>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</si>
  <si>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</si>
  <si>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</si>
  <si>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</si>
  <si>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</si>
  <si>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</si>
  <si>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</si>
  <si>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</si>
  <si>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</si>
  <si>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</si>
  <si>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</si>
  <si>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</si>
  <si>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</si>
  <si>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</si>
  <si>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</si>
  <si>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</si>
  <si>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</si>
  <si>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</si>
  <si>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</si>
  <si>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</si>
  <si>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</si>
  <si>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</si>
  <si>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</si>
  <si>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</si>
  <si>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</si>
  <si>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</si>
  <si>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</si>
  <si>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</si>
  <si>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</si>
  <si>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</si>
  <si>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</si>
  <si>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</si>
  <si>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</si>
  <si>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</si>
  <si>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</si>
  <si>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</si>
  <si>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</si>
  <si>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</si>
  <si>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</si>
  <si>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</si>
  <si>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</si>
  <si>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</si>
  <si>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</si>
  <si>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</si>
  <si>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</si>
  <si>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</si>
  <si>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</si>
  <si>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</si>
  <si>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</si>
  <si>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</si>
  <si>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</si>
  <si>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</si>
  <si>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</si>
  <si>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</si>
  <si>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</si>
  <si>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</si>
  <si>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</si>
  <si>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</si>
  <si>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</si>
  <si>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</si>
  <si>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</si>
  <si>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</si>
  <si>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</si>
  <si>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</si>
  <si>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</si>
  <si>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</si>
  <si>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</si>
  <si>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</si>
  <si>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</si>
  <si>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</si>
  <si>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</si>
  <si>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</si>
  <si>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</si>
  <si>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</si>
  <si>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</si>
  <si>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</si>
  <si>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</si>
  <si>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</si>
  <si>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</si>
  <si>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</si>
  <si>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</si>
  <si>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</si>
  <si>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</si>
  <si>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</si>
  <si>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</si>
  <si>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</si>
  <si>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</si>
  <si>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</si>
  <si>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</si>
  <si>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</si>
  <si>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</si>
  <si>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</si>
  <si>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</si>
  <si>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</si>
  <si>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</si>
  <si>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</si>
  <si>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</si>
  <si>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</si>
  <si>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</si>
  <si>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</si>
  <si>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</si>
  <si>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</si>
  <si>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</si>
  <si>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</si>
  <si>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</si>
  <si>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</si>
  <si>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</si>
  <si>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</si>
  <si>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</si>
  <si>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</si>
  <si>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</si>
  <si>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</si>
  <si>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</si>
  <si>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</si>
  <si>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</si>
  <si>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</si>
  <si>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</si>
  <si>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</si>
  <si>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</si>
  <si>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</si>
  <si>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</si>
  <si>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</si>
  <si>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</si>
  <si>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</si>
  <si>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</si>
  <si>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</si>
  <si>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</si>
  <si>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</si>
  <si>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</si>
  <si>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</si>
  <si>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</si>
  <si>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</si>
  <si>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</si>
  <si>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</si>
  <si>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</si>
  <si>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</si>
  <si>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</si>
  <si>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</si>
  <si>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</si>
  <si>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</si>
  <si>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</si>
  <si>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</si>
  <si>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</si>
  <si>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</si>
  <si>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</si>
  <si>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</si>
  <si>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</si>
  <si>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</si>
  <si>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</si>
  <si>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</si>
  <si>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</si>
  <si>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</si>
  <si>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</si>
  <si>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</si>
  <si>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</si>
  <si>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</si>
  <si>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</si>
  <si>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</si>
  <si>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</si>
  <si>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</si>
  <si>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</si>
  <si>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</si>
  <si>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</si>
  <si>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</si>
  <si>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</si>
  <si>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</si>
  <si>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</si>
  <si>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</si>
  <si>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</si>
  <si>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</si>
  <si>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</si>
  <si>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</si>
  <si>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</si>
  <si>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</si>
  <si>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</si>
  <si>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</si>
  <si>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</si>
  <si>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</si>
  <si>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</si>
  <si>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</si>
  <si>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</si>
  <si>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</si>
  <si>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</si>
  <si>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</si>
  <si>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</si>
  <si>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</si>
  <si>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</si>
  <si>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</si>
  <si>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</si>
  <si>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</si>
  <si>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</si>
  <si>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</si>
  <si>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</si>
  <si>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</si>
  <si>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</si>
  <si>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</si>
  <si>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</si>
  <si>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</si>
  <si>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</si>
  <si>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</si>
  <si>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</si>
  <si>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</si>
  <si>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</si>
  <si>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</si>
  <si>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</si>
  <si>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</si>
  <si>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</si>
  <si>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</si>
  <si>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</si>
  <si>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</si>
  <si>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</si>
  <si>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</si>
  <si>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</si>
  <si>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</si>
  <si>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</si>
  <si>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</si>
  <si>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</si>
  <si>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</si>
  <si>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</si>
  <si>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</si>
  <si>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</si>
  <si>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</si>
  <si>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</si>
  <si>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</si>
  <si>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</si>
  <si>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</si>
  <si>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</si>
  <si>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</si>
  <si>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</si>
  <si>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</si>
  <si>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</si>
  <si>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</si>
  <si>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</si>
  <si>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</si>
  <si>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</si>
  <si>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</si>
  <si>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</si>
  <si>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</si>
  <si>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</si>
  <si>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</si>
  <si>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</si>
  <si>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</si>
  <si>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</si>
  <si>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</si>
  <si>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</si>
  <si>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</si>
  <si>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</si>
  <si>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</si>
  <si>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</si>
  <si>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</si>
  <si>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</si>
  <si>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</si>
  <si>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</si>
  <si>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</si>
  <si>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</si>
  <si>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</si>
  <si>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</si>
  <si>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</si>
  <si>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</si>
  <si>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</si>
  <si>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</si>
  <si>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</si>
  <si>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</si>
  <si>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</si>
  <si>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</si>
  <si>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</si>
  <si>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</si>
  <si>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</si>
  <si>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</si>
  <si>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</si>
  <si>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</si>
  <si>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</si>
  <si>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</si>
  <si>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</si>
  <si>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</si>
  <si>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</si>
  <si>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</si>
  <si>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</si>
  <si>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</si>
  <si>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</si>
  <si>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</si>
  <si>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</si>
  <si>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</si>
  <si>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</si>
  <si>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</si>
  <si>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</si>
  <si>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</si>
  <si>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</si>
  <si>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</si>
  <si>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</si>
  <si>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</si>
  <si>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</si>
  <si>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</si>
  <si>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</si>
  <si>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</si>
  <si>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</si>
  <si>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</si>
  <si>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</si>
  <si>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</si>
  <si>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</si>
  <si>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</si>
  <si>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</si>
  <si>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</si>
  <si>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</si>
  <si>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</si>
  <si>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</si>
  <si>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</si>
  <si>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</si>
  <si>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</si>
  <si>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</si>
  <si>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</si>
  <si>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</si>
  <si>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</si>
  <si>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</si>
  <si>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</si>
  <si>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</si>
  <si>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</si>
  <si>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</si>
  <si>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</si>
  <si>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</si>
  <si>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</si>
  <si>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</si>
  <si>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</si>
  <si>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</si>
  <si>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</si>
  <si>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</si>
  <si>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</si>
  <si>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</si>
  <si>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</si>
  <si>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</si>
  <si>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</si>
  <si>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</si>
  <si>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</si>
  <si>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</si>
  <si>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</si>
  <si>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</si>
  <si>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</si>
  <si>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</si>
  <si>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</si>
  <si>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</si>
  <si>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</si>
  <si>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</si>
  <si>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</si>
  <si>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</si>
  <si>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</si>
  <si>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</si>
  <si>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</si>
  <si>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</si>
  <si>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</si>
  <si>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</si>
  <si>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</si>
  <si>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</si>
  <si>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</si>
  <si>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</si>
  <si>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</si>
  <si>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</si>
  <si>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</si>
  <si>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</si>
  <si>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</si>
  <si>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</si>
  <si>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</si>
  <si>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</si>
  <si>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</si>
  <si>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</si>
  <si>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</si>
  <si>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</si>
  <si>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</si>
  <si>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</si>
  <si>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</si>
  <si>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</si>
  <si>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</si>
  <si>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</si>
  <si>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</si>
  <si>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</si>
  <si>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</si>
  <si>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</si>
  <si>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</si>
  <si>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</si>
  <si>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</si>
  <si>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</si>
  <si>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</si>
  <si>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</si>
  <si>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</si>
  <si>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</si>
  <si>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</si>
  <si>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</si>
  <si>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</si>
  <si>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</si>
  <si>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</si>
  <si>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</si>
  <si>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</si>
  <si>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</si>
  <si>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</si>
  <si>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</si>
  <si>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</si>
  <si>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</si>
  <si>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</si>
  <si>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</si>
  <si>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</si>
  <si>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</si>
  <si>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</si>
  <si>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</si>
  <si>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</si>
  <si>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</si>
  <si>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</si>
  <si>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</si>
  <si>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</si>
  <si>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</si>
  <si>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</si>
  <si>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</si>
  <si>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</si>
  <si>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</si>
  <si>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</si>
  <si>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</si>
  <si>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</si>
  <si>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</si>
  <si>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</si>
  <si>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</si>
  <si>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</si>
  <si>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</si>
  <si>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</si>
  <si>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</si>
  <si>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</si>
  <si>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</si>
  <si>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</si>
  <si>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</si>
  <si>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</si>
  <si>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</si>
  <si>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</si>
  <si>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</si>
  <si>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</si>
  <si>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</si>
  <si>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</si>
  <si>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</si>
  <si>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</si>
  <si>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</si>
  <si>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</si>
  <si>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</si>
  <si>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</si>
  <si>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</si>
  <si>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</si>
  <si>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</si>
  <si>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</si>
  <si>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</si>
  <si>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</si>
  <si>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</si>
  <si>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</si>
  <si>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</si>
  <si>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</si>
  <si>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</si>
  <si>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</si>
  <si>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</si>
  <si>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</si>
  <si>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</si>
  <si>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</si>
  <si>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</si>
  <si>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</si>
  <si>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</si>
  <si>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</si>
  <si>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</si>
  <si>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</si>
  <si>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</si>
  <si>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</si>
  <si>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</si>
  <si>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</si>
  <si>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</si>
  <si>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</si>
  <si>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</si>
  <si>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</si>
  <si>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</si>
  <si>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</si>
  <si>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</si>
  <si>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</si>
  <si>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</si>
  <si>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</si>
  <si>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</si>
  <si>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</si>
  <si>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</si>
  <si>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</si>
  <si>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</si>
  <si>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</si>
  <si>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</si>
  <si>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</si>
  <si>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</si>
  <si>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</si>
  <si>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</si>
  <si>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</si>
  <si>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</si>
  <si>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</si>
  <si>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</si>
  <si>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</si>
  <si>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</si>
  <si>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</si>
  <si>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</si>
  <si>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</si>
  <si>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</si>
  <si>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</si>
  <si>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</si>
  <si>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</si>
  <si>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</si>
  <si>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</si>
  <si>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</si>
  <si>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</si>
  <si>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</si>
  <si>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</si>
  <si>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</si>
  <si>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</si>
  <si>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</si>
  <si>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</si>
  <si>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</si>
  <si>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</si>
  <si>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</si>
  <si>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</si>
  <si>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</si>
  <si>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</si>
  <si>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</si>
  <si>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</si>
  <si>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</si>
  <si>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</si>
  <si>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</si>
  <si>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</si>
  <si>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</si>
  <si>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</si>
  <si>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</si>
  <si>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</si>
  <si>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</si>
  <si>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</si>
  <si>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</si>
  <si>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</si>
  <si>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</si>
  <si>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</si>
  <si>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</si>
  <si>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</si>
  <si>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</si>
  <si>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</si>
  <si>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</si>
  <si>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</si>
  <si>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</si>
  <si>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</si>
  <si>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</si>
  <si>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</si>
  <si>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</si>
  <si>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</si>
  <si>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</si>
  <si>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</si>
  <si>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</si>
  <si>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</si>
  <si>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</si>
  <si>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</si>
  <si>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</si>
  <si>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</si>
  <si>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</si>
  <si>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</si>
  <si>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</si>
  <si>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</si>
  <si>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</si>
  <si>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</si>
  <si>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</si>
  <si>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</si>
  <si>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</si>
  <si>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</si>
  <si>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</si>
  <si>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</si>
  <si>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</si>
  <si>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</si>
  <si>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</si>
  <si>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</si>
  <si>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</si>
  <si>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</si>
  <si>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</si>
  <si>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</si>
  <si>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</si>
  <si>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</si>
  <si>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</si>
  <si>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</si>
  <si>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</si>
  <si>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</si>
  <si>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</si>
  <si>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</si>
  <si>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</si>
  <si>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</si>
  <si>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</si>
  <si>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</si>
  <si>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</si>
  <si>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</si>
  <si>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</si>
  <si>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</si>
  <si>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</si>
  <si>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</si>
  <si>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</si>
  <si>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</si>
  <si>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</si>
  <si>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</si>
  <si>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</si>
  <si>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</si>
  <si>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</si>
  <si>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</si>
  <si>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</si>
  <si>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</si>
  <si>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</si>
  <si>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</si>
  <si>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</si>
  <si>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</si>
  <si>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</si>
  <si>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</si>
  <si>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</si>
  <si>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</si>
  <si>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</si>
  <si>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</si>
  <si>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</si>
  <si>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</si>
  <si>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</si>
  <si>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</si>
  <si>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</si>
  <si>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</si>
  <si>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</si>
  <si>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</si>
  <si>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</si>
  <si>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</si>
  <si>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</si>
  <si>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</si>
  <si>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</si>
  <si>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</si>
  <si>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</si>
  <si>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</si>
  <si>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</si>
  <si>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</si>
  <si>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</si>
  <si>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</si>
  <si>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</si>
  <si>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</si>
  <si>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</si>
  <si>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</si>
  <si>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</si>
  <si>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</si>
  <si>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</si>
  <si>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</si>
  <si>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</si>
  <si>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</si>
  <si>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</si>
  <si>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</si>
  <si>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</si>
  <si>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</si>
  <si>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</si>
  <si>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</si>
  <si>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</si>
  <si>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</si>
  <si>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</si>
  <si>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</si>
  <si>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</si>
  <si>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</si>
  <si>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</si>
  <si>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</si>
  <si>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</si>
  <si>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</si>
  <si>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</si>
  <si>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</si>
  <si>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</si>
  <si>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</si>
  <si>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</si>
  <si>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</si>
  <si>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</si>
  <si>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</si>
  <si>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</si>
  <si>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</si>
  <si>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</si>
  <si>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</si>
  <si>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</si>
  <si>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</si>
  <si>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</si>
  <si>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</si>
  <si>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</si>
  <si>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</si>
  <si>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</si>
  <si>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</si>
  <si>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</si>
  <si>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</si>
  <si>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</si>
  <si>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</si>
  <si>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</si>
  <si>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</si>
  <si>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</si>
  <si>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</si>
  <si>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</si>
  <si>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</si>
  <si>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</si>
  <si>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</si>
  <si>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</si>
  <si>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</si>
  <si>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</si>
  <si>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</si>
  <si>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</si>
  <si>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</si>
  <si>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</si>
  <si>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</si>
  <si>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</si>
  <si>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</si>
  <si>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</si>
  <si>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</si>
  <si>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</si>
  <si>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</si>
  <si>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</si>
  <si>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</si>
  <si>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</si>
  <si>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</si>
  <si>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</si>
  <si>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</si>
  <si>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</si>
  <si>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</si>
  <si>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</si>
  <si>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</si>
  <si>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</si>
  <si>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</si>
  <si>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</si>
  <si>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</si>
  <si>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</si>
  <si>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</si>
  <si>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</si>
  <si>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</si>
  <si>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</si>
  <si>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</si>
  <si>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</si>
  <si>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</si>
  <si>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</si>
  <si>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</si>
  <si>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</si>
  <si>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</si>
  <si>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</si>
  <si>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</si>
  <si>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</si>
  <si>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</si>
  <si>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</si>
  <si>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</si>
  <si>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</si>
  <si>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</si>
  <si>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</si>
  <si>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</si>
  <si>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</si>
  <si>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</si>
  <si>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</si>
  <si>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</si>
  <si>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</si>
  <si>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</si>
  <si>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</si>
  <si>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</si>
  <si>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</si>
  <si>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</si>
  <si>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</si>
  <si>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</si>
  <si>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</si>
  <si>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</si>
  <si>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</si>
  <si>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</si>
  <si>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</si>
  <si>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</si>
  <si>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</si>
  <si>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</si>
  <si>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</si>
  <si>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</si>
  <si>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</si>
  <si>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</si>
  <si>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</si>
  <si>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</si>
  <si>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</si>
  <si>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</si>
  <si>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</si>
  <si>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</si>
  <si>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</si>
  <si>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</si>
  <si>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</si>
  <si>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</si>
  <si>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</si>
  <si>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</si>
  <si>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</si>
  <si>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</si>
  <si>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</si>
  <si>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</si>
  <si>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</si>
  <si>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</si>
  <si>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</si>
  <si>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</si>
  <si>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</si>
  <si>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</si>
  <si>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</si>
  <si>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</si>
  <si>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</si>
  <si>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</si>
  <si>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</si>
  <si>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</si>
  <si>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</si>
  <si>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</si>
  <si>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</si>
  <si>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</si>
  <si>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</si>
  <si>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</si>
  <si>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</si>
  <si>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</si>
  <si>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</si>
  <si>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</si>
  <si>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</si>
  <si>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</si>
  <si>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</si>
  <si>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</si>
  <si>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</si>
  <si>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</si>
  <si>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</si>
  <si>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</si>
  <si>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</si>
  <si>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</si>
  <si>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</si>
  <si>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</si>
  <si>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</si>
  <si>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</si>
  <si>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</si>
  <si>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</si>
  <si>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</si>
  <si>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</si>
  <si>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</si>
  <si>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</si>
  <si>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</si>
  <si>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</si>
  <si>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</si>
  <si>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</si>
  <si>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</si>
  <si>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</si>
  <si>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</si>
  <si>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</si>
  <si>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</si>
  <si>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</si>
  <si>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</si>
  <si>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</si>
  <si>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</si>
  <si>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</si>
  <si>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</si>
  <si>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</si>
  <si>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</si>
  <si>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</si>
  <si>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</si>
  <si>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</si>
  <si>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</si>
  <si>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</si>
  <si>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</si>
  <si>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</si>
  <si>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</si>
  <si>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</si>
  <si>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</si>
  <si>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</si>
  <si>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</si>
  <si>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</si>
  <si>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</si>
  <si>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</si>
  <si>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</si>
  <si>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</si>
  <si>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</si>
  <si>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</si>
  <si>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</si>
  <si>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</si>
  <si>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</si>
  <si>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</si>
  <si>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</si>
  <si>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</si>
  <si>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</si>
  <si>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</si>
  <si>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</si>
  <si>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</si>
  <si>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</si>
  <si>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</si>
  <si>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</si>
  <si>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</si>
  <si>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</si>
  <si>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</si>
  <si>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</si>
  <si>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</si>
  <si>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</si>
  <si>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</si>
  <si>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</si>
  <si>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</si>
  <si>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</si>
  <si>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</si>
  <si>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</si>
  <si>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</si>
  <si>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</si>
  <si>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</si>
  <si>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</si>
  <si>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</si>
  <si>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</si>
  <si>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</si>
  <si>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</si>
  <si>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</si>
  <si>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</si>
  <si>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</si>
  <si>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</si>
  <si>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</si>
  <si>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</si>
  <si>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</si>
  <si>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</si>
  <si>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</si>
  <si>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</si>
  <si>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</si>
  <si>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</si>
  <si>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</si>
  <si>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</si>
  <si>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</si>
  <si>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</si>
  <si>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</si>
  <si>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</si>
  <si>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</si>
  <si>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</si>
  <si>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</si>
  <si>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</si>
  <si>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</si>
  <si>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</si>
  <si>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</si>
  <si>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</si>
  <si>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</si>
  <si>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</si>
  <si>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</si>
  <si>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</si>
  <si>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</si>
  <si>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</si>
  <si>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</si>
  <si>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</si>
  <si>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</si>
  <si>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</si>
  <si>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</si>
  <si>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</si>
  <si>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</si>
  <si>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</si>
  <si>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</si>
  <si>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</si>
  <si>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</si>
  <si>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</si>
  <si>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</si>
  <si>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</si>
  <si>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</si>
  <si>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</si>
  <si>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</si>
  <si>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</si>
  <si>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</si>
  <si>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</si>
  <si>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</si>
  <si>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</si>
  <si>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</si>
  <si>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</si>
  <si>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</si>
  <si>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</si>
  <si>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</si>
  <si>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</si>
  <si>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</si>
  <si>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</si>
  <si>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</si>
  <si>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</si>
  <si>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</si>
  <si>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</si>
  <si>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</si>
  <si>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</si>
  <si>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</si>
  <si>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</si>
  <si>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</si>
  <si>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</si>
  <si>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</si>
  <si>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</si>
  <si>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</si>
  <si>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</si>
  <si>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</si>
  <si>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</si>
  <si>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</si>
  <si>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</si>
  <si>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</si>
  <si>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</si>
  <si>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</si>
  <si>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</si>
  <si>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</si>
  <si>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</si>
  <si>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</si>
  <si>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</si>
  <si>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</si>
  <si>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</si>
  <si>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</si>
  <si>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</si>
  <si>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</si>
  <si>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</si>
  <si>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</si>
  <si>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</si>
  <si>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</si>
  <si>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</si>
  <si>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</si>
  <si>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</si>
  <si>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</si>
  <si>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</si>
  <si>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</si>
  <si>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</si>
  <si>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</si>
  <si>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</si>
  <si>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</si>
  <si>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</si>
  <si>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</si>
  <si>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</si>
  <si>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</si>
  <si>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</si>
  <si>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</si>
  <si>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</si>
  <si>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</si>
  <si>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</si>
  <si>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</si>
  <si>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</si>
  <si>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</si>
  <si>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</si>
  <si>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</si>
  <si>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</si>
  <si>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</si>
  <si>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</si>
  <si>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</si>
  <si>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</si>
  <si>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</si>
  <si>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</si>
  <si>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</si>
  <si>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</si>
  <si>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</si>
  <si>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</si>
  <si>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</si>
  <si>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</si>
  <si>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</si>
  <si>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</si>
  <si>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</si>
  <si>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</si>
  <si>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</si>
  <si>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</si>
  <si>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</si>
  <si>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</si>
  <si>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</si>
  <si>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</si>
  <si>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</si>
  <si>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</si>
  <si>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</si>
  <si>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</si>
  <si>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</si>
  <si>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</si>
  <si>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</si>
  <si>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</si>
  <si>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</si>
  <si>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</si>
  <si>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</si>
  <si>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</si>
  <si>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</si>
  <si>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</si>
  <si>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</si>
  <si>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</si>
  <si>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</si>
  <si>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</si>
  <si>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</si>
  <si>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</si>
  <si>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</si>
  <si>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</si>
  <si>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</si>
  <si>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</si>
  <si>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</si>
  <si>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</si>
  <si>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</si>
  <si>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</si>
  <si>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</si>
  <si>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</si>
  <si>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</si>
  <si>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</si>
  <si>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</si>
  <si>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</si>
  <si>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</si>
  <si>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</si>
  <si>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</si>
  <si>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</si>
  <si>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</si>
  <si>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</si>
  <si>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</si>
  <si>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</si>
  <si>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</si>
  <si>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</si>
  <si>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</si>
  <si>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</si>
  <si>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</si>
  <si>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</si>
  <si>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</si>
  <si>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</si>
  <si>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</si>
  <si>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</si>
  <si>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</si>
  <si>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</si>
  <si>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</si>
  <si>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</si>
  <si>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</si>
  <si>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</si>
  <si>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</si>
  <si>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</si>
  <si>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</si>
  <si>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</si>
  <si>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</si>
  <si>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</si>
  <si>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</si>
  <si>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</si>
  <si>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</si>
  <si>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</si>
  <si>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</si>
  <si>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</si>
  <si>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</si>
  <si>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</si>
  <si>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</si>
  <si>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</si>
  <si>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</si>
  <si>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</si>
  <si>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</si>
  <si>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</si>
  <si>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</si>
  <si>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</si>
  <si>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</si>
  <si>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</si>
  <si>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</si>
  <si>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</si>
  <si>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</si>
  <si>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</si>
  <si>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</si>
  <si>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</si>
  <si>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</si>
  <si>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</si>
  <si>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</si>
  <si>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</si>
  <si>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</si>
  <si>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</si>
  <si>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</si>
  <si>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</si>
  <si>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</si>
  <si>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</si>
  <si>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</si>
  <si>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</si>
  <si>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</si>
  <si>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</si>
  <si>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</si>
  <si>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</si>
  <si>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</si>
  <si>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</si>
  <si>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</si>
  <si>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</si>
  <si>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</si>
  <si>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</si>
  <si>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</si>
  <si>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</si>
  <si>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</si>
  <si>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</si>
  <si>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</si>
  <si>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</si>
  <si>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</si>
  <si>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</si>
  <si>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</si>
  <si>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</si>
  <si>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</si>
  <si>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</si>
  <si>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</si>
  <si>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</si>
  <si>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</si>
  <si>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</si>
  <si>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</si>
  <si>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</si>
  <si>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</si>
  <si>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</si>
  <si>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</si>
  <si>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</si>
  <si>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</si>
  <si>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</si>
  <si>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</si>
  <si>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</si>
  <si>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</si>
  <si>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</si>
  <si>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</si>
  <si>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</si>
  <si>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</si>
  <si>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</si>
  <si>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</si>
  <si>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</si>
  <si>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</si>
  <si>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</si>
  <si>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</si>
  <si>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</si>
  <si>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</si>
  <si>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</si>
  <si>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</si>
  <si>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</si>
  <si>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</si>
  <si>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</si>
  <si>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</si>
  <si>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</si>
  <si>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</si>
  <si>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</si>
  <si>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</si>
  <si>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</si>
  <si>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</si>
  <si>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</si>
  <si>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</si>
  <si>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</si>
  <si>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</si>
  <si>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</si>
  <si>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</si>
  <si>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</si>
  <si>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</si>
  <si>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</si>
  <si>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</si>
  <si>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</si>
  <si>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</si>
  <si>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</si>
  <si>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</si>
  <si>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</si>
  <si>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</si>
  <si>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</si>
  <si>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</si>
  <si>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</si>
  <si>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</si>
  <si>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</si>
  <si>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</si>
  <si>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</si>
  <si>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</si>
  <si>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</si>
  <si>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</si>
  <si>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</si>
  <si>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</si>
  <si>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</si>
  <si>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</si>
  <si>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</si>
  <si>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</si>
  <si>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</si>
  <si>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</si>
  <si>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</si>
  <si>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</si>
  <si>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</si>
  <si>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</si>
  <si>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</si>
  <si>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</si>
  <si>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</si>
  <si>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</si>
  <si>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</si>
  <si>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</si>
  <si>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</si>
  <si>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</si>
  <si>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</si>
  <si>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</si>
  <si>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</si>
  <si>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</si>
  <si>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</si>
  <si>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</si>
  <si>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</si>
  <si>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</si>
  <si>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</si>
  <si>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</si>
  <si>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</si>
  <si>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</si>
  <si>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</si>
  <si>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</si>
  <si>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</si>
  <si>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</si>
  <si>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</si>
  <si>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</si>
  <si>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</si>
  <si>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</si>
  <si>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</si>
  <si>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</si>
  <si>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</si>
  <si>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</si>
  <si>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</si>
  <si>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</si>
  <si>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</si>
  <si>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</si>
  <si>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</si>
  <si>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</si>
  <si>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</si>
  <si>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</si>
  <si>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</si>
  <si>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</si>
  <si>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</si>
  <si>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</si>
  <si>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</si>
  <si>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</si>
  <si>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</si>
  <si>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</si>
  <si>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</si>
  <si>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</si>
  <si>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</si>
  <si>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</si>
  <si>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</si>
  <si>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</si>
  <si>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</si>
  <si>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</si>
  <si>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</si>
  <si>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</si>
  <si>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</si>
  <si>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</si>
  <si>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</si>
  <si>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</si>
  <si>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</si>
  <si>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</si>
  <si>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</si>
  <si>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</si>
  <si>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</si>
  <si>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</si>
  <si>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</si>
  <si>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</si>
  <si>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</si>
  <si>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</si>
  <si>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</si>
  <si>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</si>
  <si>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</si>
  <si>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</si>
  <si>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</si>
  <si>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</si>
  <si>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</si>
  <si>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</si>
  <si>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</si>
  <si>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</si>
  <si>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</si>
  <si>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</si>
  <si>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</si>
  <si>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</si>
  <si>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</si>
  <si>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</si>
  <si>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</si>
  <si>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</si>
  <si>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</si>
  <si>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</si>
  <si>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</si>
  <si>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</si>
  <si>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</si>
  <si>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</si>
  <si>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</si>
  <si>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</si>
  <si>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</si>
  <si>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</si>
  <si>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</si>
  <si>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</si>
  <si>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</si>
  <si>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</si>
  <si>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</si>
  <si>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</si>
  <si>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</si>
  <si>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</si>
  <si>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</si>
  <si>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</si>
  <si>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</si>
  <si>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</si>
  <si>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</si>
  <si>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</si>
  <si>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</si>
  <si>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</si>
  <si>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</si>
  <si>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</si>
  <si>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</si>
  <si>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</si>
  <si>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</si>
  <si>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</si>
  <si>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</si>
  <si>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</si>
  <si>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</si>
  <si>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</si>
  <si>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</si>
  <si>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</si>
  <si>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</si>
  <si>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</si>
  <si>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</si>
  <si>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</si>
  <si>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</si>
  <si>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</si>
  <si>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</si>
  <si>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</si>
  <si>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</si>
  <si>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</si>
  <si>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</si>
  <si>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</si>
  <si>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</si>
  <si>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</si>
  <si>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</si>
  <si>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</si>
  <si>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</si>
  <si>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</si>
  <si>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</si>
  <si>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</si>
  <si>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</si>
  <si>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</si>
  <si>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</si>
  <si>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</si>
  <si>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</si>
  <si>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</si>
  <si>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</si>
  <si>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</si>
  <si>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</si>
  <si>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</si>
  <si>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</si>
  <si>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</si>
  <si>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</si>
  <si>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</si>
  <si>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</si>
  <si>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</si>
  <si>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</si>
  <si>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</si>
  <si>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</si>
  <si>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</si>
  <si>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</si>
  <si>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</si>
  <si>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</si>
  <si>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</si>
  <si>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</si>
  <si>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</si>
  <si>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</si>
  <si>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</si>
  <si>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</si>
  <si>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</si>
  <si>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</si>
  <si>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</si>
  <si>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</si>
  <si>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</si>
  <si>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</si>
  <si>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</si>
  <si>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</si>
  <si>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</si>
  <si>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</si>
  <si>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</si>
  <si>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</si>
  <si>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</si>
  <si>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</si>
  <si>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</si>
  <si>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</si>
  <si>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</si>
  <si>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</si>
  <si>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</si>
  <si>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</si>
  <si>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</si>
  <si>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</si>
  <si>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</si>
  <si>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</si>
  <si>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</si>
  <si>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</si>
  <si>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</si>
  <si>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</si>
  <si>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</si>
  <si>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</si>
  <si>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</si>
  <si>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</si>
  <si>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</si>
  <si>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</si>
  <si>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</si>
  <si>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</si>
  <si>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</si>
  <si>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</si>
  <si>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</si>
  <si>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</si>
  <si>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</si>
  <si>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</si>
  <si>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</si>
  <si>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</si>
  <si>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</si>
  <si>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</si>
  <si>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</si>
  <si>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</si>
  <si>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</si>
  <si>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</si>
  <si>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</si>
  <si>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</si>
  <si>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</si>
  <si>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</si>
  <si>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</si>
  <si>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</si>
  <si>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</si>
  <si>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</si>
  <si>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</si>
  <si>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</si>
  <si>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</si>
  <si>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</si>
  <si>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</si>
  <si>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</si>
  <si>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</si>
  <si>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</si>
  <si>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</si>
  <si>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</si>
  <si>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</si>
  <si>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</si>
  <si>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</si>
  <si>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</si>
  <si>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</si>
  <si>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</si>
  <si>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</si>
  <si>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</si>
  <si>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</si>
  <si>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</si>
  <si>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</si>
  <si>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</si>
  <si>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</si>
  <si>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</si>
  <si>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</si>
  <si>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</si>
  <si>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</si>
  <si>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</si>
  <si>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</si>
  <si>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</si>
  <si>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</si>
  <si>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</si>
  <si>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</si>
  <si>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</si>
  <si>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</si>
  <si>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</si>
  <si>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</si>
  <si>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</si>
  <si>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</si>
  <si>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</si>
  <si>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</si>
  <si>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</si>
  <si>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</si>
  <si>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</si>
  <si>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</si>
  <si>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</si>
  <si>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</si>
  <si>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</si>
  <si>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</si>
  <si>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</si>
  <si>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</si>
  <si>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</si>
  <si>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</si>
  <si>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</si>
  <si>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</si>
  <si>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</si>
  <si>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</si>
  <si>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</si>
  <si>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</si>
  <si>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</si>
  <si>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</si>
  <si>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</si>
  <si>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</si>
  <si>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</si>
  <si>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</si>
  <si>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</si>
  <si>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</si>
  <si>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</si>
  <si>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</si>
  <si>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</si>
  <si>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</si>
  <si>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</si>
  <si>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</si>
  <si>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</si>
  <si>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</si>
  <si>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</si>
  <si>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</si>
  <si>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</si>
  <si>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</si>
  <si>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</si>
  <si>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</si>
  <si>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</si>
  <si>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</si>
  <si>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</si>
  <si>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</si>
  <si>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</si>
  <si>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</si>
  <si>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</si>
  <si>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</si>
  <si>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</si>
  <si>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</si>
  <si>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</si>
  <si>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</si>
  <si>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</si>
  <si>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</si>
  <si>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</si>
  <si>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</si>
  <si>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</si>
  <si>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</si>
  <si>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</si>
  <si>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</si>
  <si>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</si>
  <si>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</si>
  <si>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</si>
  <si>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</si>
  <si>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</si>
  <si>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</si>
  <si>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</si>
  <si>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</si>
  <si>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</si>
  <si>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</si>
  <si>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</si>
  <si>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</si>
  <si>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</si>
  <si>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</si>
  <si>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</si>
  <si>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</si>
  <si>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</si>
  <si>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</si>
  <si>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</si>
  <si>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</si>
  <si>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</si>
  <si>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</si>
  <si>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</si>
  <si>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</si>
  <si>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</si>
  <si>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</si>
  <si>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</si>
  <si>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</si>
  <si>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</si>
  <si>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</si>
  <si>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</si>
  <si>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</si>
  <si>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</si>
  <si>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</si>
  <si>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</si>
  <si>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</si>
  <si>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</si>
  <si>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</si>
  <si>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</si>
  <si>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</si>
  <si>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</si>
  <si>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</si>
  <si>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</si>
  <si>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</si>
  <si>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</si>
  <si>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</si>
  <si>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</si>
  <si>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</si>
  <si>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</si>
  <si>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</si>
  <si>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</si>
  <si>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</si>
  <si>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</si>
  <si>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</si>
  <si>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</si>
  <si>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</si>
  <si>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</si>
  <si>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</si>
  <si>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</si>
  <si>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</si>
  <si>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</si>
  <si>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</si>
  <si>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</si>
  <si>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</si>
  <si>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</si>
  <si>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</si>
  <si>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</si>
  <si>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</si>
  <si>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</si>
  <si>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</si>
  <si>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</si>
  <si>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</si>
  <si>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</si>
  <si>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</si>
  <si>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</si>
  <si>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</si>
  <si>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</si>
  <si>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</si>
  <si>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</si>
  <si>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</si>
  <si>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</si>
  <si>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</si>
  <si>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</si>
  <si>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</si>
  <si>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</si>
  <si>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</si>
  <si>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</si>
  <si>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</si>
  <si>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</si>
  <si>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</si>
  <si>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</si>
  <si>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</si>
  <si>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</si>
  <si>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</si>
  <si>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</si>
  <si>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</si>
  <si>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</si>
  <si>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</si>
  <si>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</si>
  <si>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</si>
  <si>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</si>
  <si>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</si>
  <si>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</si>
  <si>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</si>
  <si>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</si>
  <si>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</si>
  <si>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</si>
  <si>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</si>
  <si>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</si>
  <si>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</si>
  <si>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</si>
  <si>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</si>
  <si>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</si>
  <si>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</si>
  <si>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</si>
  <si>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</si>
  <si>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</si>
  <si>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</si>
  <si>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</si>
  <si>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</si>
  <si>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</si>
  <si>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</si>
  <si>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</si>
  <si>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</si>
  <si>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</si>
  <si>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</si>
  <si>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</si>
  <si>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</si>
  <si>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</si>
  <si>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</si>
  <si>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</si>
  <si>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</si>
  <si>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</si>
  <si>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</si>
  <si>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</si>
  <si>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</si>
  <si>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</si>
  <si>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</si>
  <si>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</si>
  <si>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</si>
  <si>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</si>
  <si>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</si>
  <si>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</si>
  <si>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</si>
  <si>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</si>
  <si>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</si>
  <si>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</si>
  <si>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</si>
  <si>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</si>
  <si>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</si>
  <si>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</si>
  <si>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</si>
  <si>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</si>
  <si>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</si>
  <si>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</si>
  <si>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</si>
  <si>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</si>
  <si>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</si>
  <si>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</si>
  <si>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</si>
  <si>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</si>
  <si>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</si>
  <si>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</si>
  <si>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</si>
  <si>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</si>
  <si>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</si>
  <si>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</si>
  <si>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</si>
  <si>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</si>
  <si>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</si>
  <si>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</si>
  <si>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</si>
  <si>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</si>
  <si>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</si>
  <si>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</si>
  <si>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</si>
  <si>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</si>
  <si>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</si>
  <si>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</si>
  <si>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</si>
  <si>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</si>
  <si>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</si>
  <si>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</si>
  <si>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</si>
  <si>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</si>
  <si>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</si>
  <si>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</si>
  <si>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</si>
  <si>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</si>
  <si>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</si>
  <si>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</si>
  <si>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</si>
  <si>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</si>
  <si>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</si>
  <si>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</si>
  <si>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</si>
  <si>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</si>
  <si>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</si>
  <si>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</si>
  <si>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</si>
  <si>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</si>
  <si>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</si>
  <si>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</si>
  <si>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</si>
  <si>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</si>
  <si>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</si>
  <si>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</si>
  <si>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</si>
  <si>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</si>
  <si>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</si>
  <si>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</si>
  <si>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</si>
  <si>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</si>
  <si>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</si>
  <si>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</si>
  <si>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</si>
  <si>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</si>
  <si>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</si>
  <si>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</si>
  <si>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</si>
  <si>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</si>
  <si>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</si>
  <si>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</si>
  <si>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</si>
  <si>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</si>
  <si>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</si>
  <si>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</si>
  <si>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</si>
  <si>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</si>
  <si>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</si>
  <si>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</si>
  <si>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</si>
  <si>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</si>
  <si>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</si>
  <si>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</si>
  <si>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</si>
  <si>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</si>
  <si>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</si>
  <si>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</si>
  <si>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</si>
  <si>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</si>
  <si>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</si>
  <si>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</si>
  <si>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</si>
  <si>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</si>
  <si>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</si>
  <si>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</si>
  <si>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</si>
  <si>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</si>
  <si>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</si>
  <si>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</si>
  <si>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</si>
  <si>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</si>
  <si>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</si>
  <si>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</si>
  <si>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</si>
  <si>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</si>
  <si>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</si>
  <si>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</si>
  <si>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</si>
  <si>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</si>
  <si>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</si>
  <si>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</si>
  <si>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</si>
  <si>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</si>
  <si>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</si>
  <si>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</si>
  <si>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</si>
  <si>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</si>
  <si>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</si>
  <si>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</si>
  <si>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</si>
  <si>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</si>
  <si>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</si>
  <si>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</si>
  <si>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</si>
  <si>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</si>
  <si>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</si>
  <si>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</si>
  <si>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</si>
  <si>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</si>
  <si>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</si>
  <si>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</si>
  <si>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</si>
  <si>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</si>
  <si>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</si>
  <si>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</si>
  <si>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</si>
  <si>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</si>
  <si>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</si>
  <si>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</si>
  <si>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</si>
  <si>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</si>
  <si>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</si>
  <si>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</si>
  <si>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</si>
  <si>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</si>
  <si>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</si>
  <si>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</si>
  <si>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</si>
  <si>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</si>
  <si>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</si>
  <si>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</si>
  <si>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</si>
  <si>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</si>
  <si>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</si>
  <si>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</si>
  <si>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</si>
  <si>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</si>
  <si>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</si>
  <si>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</si>
  <si>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</si>
  <si>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</si>
  <si>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</si>
  <si>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</si>
  <si>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</si>
  <si>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</si>
  <si>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</si>
  <si>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</si>
  <si>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</si>
  <si>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</si>
  <si>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</si>
  <si>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</si>
  <si>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</si>
  <si>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</si>
  <si>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</si>
  <si>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</si>
  <si>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</si>
  <si>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</si>
  <si>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</si>
  <si>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</si>
  <si>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</si>
  <si>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</si>
  <si>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</si>
  <si>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</si>
  <si>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</si>
  <si>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</si>
  <si>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</si>
  <si>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</si>
  <si>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</si>
  <si>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</si>
  <si>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</si>
  <si>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</si>
  <si>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</si>
  <si>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</si>
  <si>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</si>
  <si>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</si>
  <si>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</si>
  <si>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</si>
  <si>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</si>
  <si>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</si>
  <si>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</si>
  <si>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</si>
  <si>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</si>
  <si>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</si>
  <si>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</si>
  <si>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</si>
  <si>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</si>
  <si>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</si>
  <si>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</si>
  <si>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</si>
  <si>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</si>
  <si>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</si>
  <si>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</si>
  <si>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</si>
  <si>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</si>
  <si>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</si>
  <si>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</si>
  <si>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</si>
  <si>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</si>
  <si>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</si>
  <si>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</si>
  <si>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</si>
  <si>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</si>
  <si>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</si>
  <si>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</si>
  <si>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</si>
  <si>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</si>
  <si>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</si>
  <si>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</si>
  <si>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</si>
  <si>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</si>
  <si>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</si>
  <si>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</si>
  <si>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</si>
  <si>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</si>
  <si>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</si>
  <si>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</si>
  <si>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</si>
  <si>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</si>
  <si>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</si>
  <si>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</si>
  <si>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</si>
  <si>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</si>
  <si>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</si>
  <si>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</si>
  <si>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</si>
  <si>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</si>
  <si>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</si>
  <si>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</si>
  <si>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</si>
  <si>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</si>
  <si>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</si>
  <si>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</si>
  <si>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</si>
  <si>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</si>
  <si>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</si>
  <si>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</si>
  <si>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</si>
  <si>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</si>
  <si>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</si>
  <si>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</si>
  <si>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</si>
  <si>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</si>
  <si>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</si>
  <si>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</si>
  <si>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</si>
  <si>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</si>
  <si>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</si>
  <si>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</si>
  <si>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</si>
  <si>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</si>
  <si>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</si>
  <si>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</si>
  <si>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</si>
  <si>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</si>
  <si>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</si>
  <si>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</si>
  <si>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</si>
  <si>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</si>
  <si>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</si>
  <si>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</si>
  <si>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</si>
  <si>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</si>
  <si>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</si>
  <si>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</si>
  <si>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</si>
  <si>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</si>
  <si>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</si>
  <si>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</si>
  <si>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</si>
  <si>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</si>
  <si>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</si>
  <si>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</si>
  <si>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</si>
  <si>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</si>
  <si>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</si>
  <si>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</si>
  <si>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</si>
  <si>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</si>
  <si>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</si>
  <si>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</si>
  <si>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</si>
  <si>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</si>
  <si>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</si>
  <si>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</si>
  <si>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</si>
  <si>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</si>
  <si>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</si>
  <si>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</si>
  <si>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</si>
  <si>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</si>
  <si>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</si>
  <si>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</si>
  <si>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</si>
  <si>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</si>
  <si>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</si>
  <si>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</si>
  <si>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</si>
  <si>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</si>
  <si>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</si>
  <si>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</si>
  <si>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</si>
  <si>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</si>
  <si>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</si>
  <si>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</si>
  <si>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</si>
  <si>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</si>
  <si>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</si>
  <si>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</si>
  <si>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</si>
  <si>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</si>
  <si>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</si>
  <si>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</si>
  <si>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</si>
  <si>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</si>
  <si>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</si>
  <si>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</si>
  <si>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</si>
  <si>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</si>
  <si>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</si>
  <si>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</si>
  <si>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</si>
  <si>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</si>
  <si>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</si>
  <si>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</si>
  <si>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</si>
  <si>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</si>
  <si>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</si>
  <si>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</si>
  <si>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</si>
  <si>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</si>
  <si>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</si>
  <si>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</si>
  <si>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</si>
  <si>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</si>
  <si>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</si>
  <si>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</si>
  <si>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</si>
  <si>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</si>
  <si>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</si>
  <si>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</si>
  <si>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</si>
  <si>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</si>
  <si>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</si>
  <si>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</si>
  <si>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</si>
  <si>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</si>
  <si>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</si>
  <si>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</si>
  <si>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</si>
  <si>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</si>
  <si>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</si>
  <si>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</si>
  <si>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</si>
  <si>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</si>
  <si>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</si>
  <si>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</si>
  <si>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</si>
  <si>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</si>
  <si>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</si>
  <si>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</si>
  <si>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</si>
  <si>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</si>
  <si>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</si>
  <si>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</si>
  <si>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</si>
  <si>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</si>
  <si>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</si>
  <si>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</si>
  <si>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</si>
  <si>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</si>
  <si>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</si>
  <si>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</si>
  <si>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</si>
  <si>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</si>
  <si>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</si>
  <si>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</si>
  <si>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</si>
  <si>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</si>
  <si>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</si>
  <si>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</si>
  <si>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</si>
  <si>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</si>
  <si>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</si>
  <si>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</si>
  <si>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</si>
  <si>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</si>
  <si>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</si>
  <si>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</si>
  <si>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</si>
  <si>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</si>
  <si>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</si>
  <si>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</si>
  <si>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</si>
  <si>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</si>
  <si>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</si>
  <si>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</si>
  <si>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</si>
  <si>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</si>
  <si>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</si>
  <si>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</si>
  <si>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</si>
  <si>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</si>
  <si>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</si>
  <si>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</si>
  <si>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</si>
  <si>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</si>
  <si>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</si>
  <si>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</si>
  <si>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</si>
  <si>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</si>
  <si>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</si>
  <si>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</si>
  <si>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</si>
  <si>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</si>
  <si>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</si>
  <si>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</si>
  <si>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</si>
  <si>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</si>
  <si>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</si>
  <si>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</si>
  <si>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</si>
  <si>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</si>
  <si>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</si>
  <si>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</si>
  <si>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</si>
  <si>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</si>
  <si>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</si>
  <si>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</si>
  <si>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</si>
  <si>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</si>
  <si>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</si>
  <si>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</si>
  <si>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</si>
  <si>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</si>
  <si>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</si>
  <si>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</si>
  <si>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</si>
  <si>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</si>
  <si>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</si>
  <si>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</si>
  <si>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</si>
  <si>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</si>
  <si>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</si>
  <si>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</si>
  <si>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</si>
  <si>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</si>
  <si>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</si>
  <si>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</si>
  <si>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</si>
  <si>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</si>
  <si>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</si>
  <si>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</si>
  <si>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</si>
  <si>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</si>
  <si>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</si>
  <si>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</si>
  <si>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</si>
  <si>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</si>
  <si>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</si>
  <si>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</si>
  <si>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</si>
  <si>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</si>
  <si>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</si>
  <si>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</si>
  <si>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</si>
  <si>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</si>
  <si>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</si>
  <si>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</si>
  <si>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</si>
  <si>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</si>
  <si>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</si>
  <si>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</si>
  <si>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</si>
  <si>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</si>
  <si>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</si>
  <si>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</si>
  <si>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</si>
  <si>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</si>
  <si>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</si>
  <si>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</si>
  <si>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</si>
  <si>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</si>
  <si>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</si>
  <si>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</si>
  <si>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</si>
  <si>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</si>
  <si>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</si>
  <si>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</si>
  <si>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</si>
  <si>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</si>
  <si>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</si>
  <si>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</si>
  <si>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</si>
  <si>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</si>
  <si>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</si>
  <si>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</si>
  <si>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</si>
  <si>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</si>
  <si>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</si>
  <si>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</si>
  <si>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</si>
  <si>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</si>
  <si>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</si>
  <si>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</si>
  <si>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</si>
  <si>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</si>
  <si>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</si>
  <si>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</si>
  <si>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</si>
  <si>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</si>
  <si>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</si>
  <si>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</si>
  <si>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</si>
  <si>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</si>
  <si>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</si>
  <si>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</si>
  <si>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</si>
  <si>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</si>
  <si>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</si>
  <si>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</si>
  <si>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</si>
  <si>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</si>
  <si>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</si>
  <si>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</si>
  <si>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</si>
  <si>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</si>
  <si>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</si>
  <si>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</si>
  <si>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</si>
  <si>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</si>
  <si>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</si>
  <si>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</si>
  <si>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</si>
  <si>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</si>
  <si>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</si>
  <si>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</si>
  <si>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</si>
  <si>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</si>
  <si>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</si>
  <si>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</si>
  <si>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</si>
  <si>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</si>
  <si>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</si>
  <si>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</si>
  <si>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</si>
  <si>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</si>
  <si>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</si>
  <si>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</si>
  <si>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</si>
  <si>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</si>
  <si>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</si>
  <si>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</si>
  <si>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</si>
  <si>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</si>
  <si>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</si>
  <si>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</si>
  <si>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</si>
  <si>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</si>
  <si>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</si>
  <si>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</si>
  <si>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</si>
  <si>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</si>
  <si>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</si>
  <si>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</si>
  <si>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</si>
  <si>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</si>
  <si>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</si>
  <si>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</si>
  <si>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</si>
  <si>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</si>
  <si>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</si>
  <si>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</si>
  <si>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</si>
  <si>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</si>
  <si>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</si>
  <si>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</si>
  <si>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</si>
  <si>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</si>
  <si>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</si>
  <si>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</si>
  <si>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</si>
  <si>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</si>
  <si>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</si>
  <si>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</si>
  <si>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</si>
  <si>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</si>
  <si>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</si>
  <si>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</si>
  <si>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</si>
  <si>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</si>
  <si>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</si>
  <si>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</si>
  <si>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</si>
  <si>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</si>
  <si>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</si>
  <si>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</si>
  <si>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</si>
  <si>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</si>
  <si>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</si>
  <si>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</si>
  <si>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</si>
  <si>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</si>
  <si>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</si>
  <si>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</si>
  <si>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</si>
  <si>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</si>
  <si>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</si>
  <si>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</si>
  <si>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</si>
  <si>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</si>
  <si>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</si>
  <si>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</si>
  <si>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</si>
  <si>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</si>
  <si>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</si>
  <si>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</si>
  <si>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</si>
  <si>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</si>
  <si>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</si>
  <si>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</si>
  <si>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</si>
  <si>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</si>
  <si>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</si>
  <si>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</si>
  <si>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</si>
  <si>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</si>
  <si>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</si>
  <si>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</si>
  <si>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</si>
  <si>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</si>
  <si>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</si>
  <si>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</si>
  <si>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</si>
  <si>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</si>
  <si>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</si>
  <si>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</si>
  <si>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</si>
  <si>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</si>
  <si>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</si>
  <si>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</si>
  <si>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</si>
  <si>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</si>
  <si>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</si>
  <si>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</si>
  <si>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</si>
  <si>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</si>
  <si>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</si>
  <si>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</si>
  <si>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</si>
  <si>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</si>
  <si>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</si>
  <si>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</si>
  <si>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</si>
  <si>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</si>
  <si>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</si>
  <si>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</si>
  <si>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</si>
  <si>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</si>
  <si>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</si>
  <si>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</si>
  <si>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</si>
  <si>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</si>
  <si>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</si>
  <si>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</si>
  <si>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</si>
  <si>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</si>
  <si>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</si>
  <si>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</si>
  <si>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</si>
  <si>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</si>
  <si>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</si>
  <si>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</si>
  <si>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</si>
  <si>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</si>
  <si>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</si>
  <si>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</si>
  <si>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</si>
  <si>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</si>
  <si>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</si>
  <si>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</si>
  <si>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</si>
  <si>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</si>
  <si>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</si>
  <si>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</si>
  <si>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</si>
  <si>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</si>
  <si>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</si>
  <si>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</si>
  <si>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</si>
  <si>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</si>
  <si>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</si>
  <si>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</si>
  <si>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</si>
  <si>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</si>
  <si>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</si>
  <si>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</si>
  <si>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</si>
  <si>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</si>
  <si>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</si>
  <si>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</si>
  <si>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</si>
  <si>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</si>
  <si>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</si>
  <si>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</si>
  <si>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</si>
  <si>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</si>
  <si>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</si>
  <si>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</si>
  <si>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</si>
  <si>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</si>
  <si>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</si>
  <si>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</si>
  <si>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</si>
  <si>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</si>
  <si>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</si>
  <si>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</si>
  <si>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</si>
  <si>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</si>
  <si>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</si>
  <si>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</si>
  <si>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</si>
  <si>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</si>
  <si>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</si>
  <si>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</si>
  <si>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</si>
  <si>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</si>
  <si>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</si>
  <si>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</si>
  <si>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</si>
  <si>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</si>
  <si>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</si>
  <si>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</si>
  <si>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</si>
  <si>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</si>
  <si>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</si>
  <si>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</si>
  <si>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</si>
  <si>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</si>
  <si>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</si>
  <si>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</si>
  <si>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</si>
  <si>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</si>
  <si>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</si>
  <si>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</si>
  <si>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</si>
  <si>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</si>
  <si>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</si>
  <si>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</si>
  <si>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</si>
  <si>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</si>
  <si>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</si>
  <si>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</si>
  <si>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</si>
  <si>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</si>
  <si>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</si>
  <si>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</si>
  <si>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</si>
  <si>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</si>
  <si>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</si>
  <si>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</si>
  <si>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</si>
  <si>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</si>
  <si>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</si>
  <si>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</si>
  <si>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</si>
  <si>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</si>
  <si>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</si>
  <si>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</si>
  <si>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</si>
  <si>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</si>
  <si>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</si>
  <si>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</si>
  <si>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</si>
  <si>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</si>
  <si>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</si>
  <si>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</si>
  <si>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</si>
  <si>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</si>
  <si>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</si>
  <si>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</si>
  <si>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</si>
  <si>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</si>
  <si>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</si>
  <si>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</si>
  <si>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</si>
  <si>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</si>
  <si>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</si>
  <si>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</si>
  <si>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</si>
  <si>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</si>
  <si>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</si>
  <si>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</si>
  <si>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</si>
  <si>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</si>
  <si>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</si>
  <si>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</si>
  <si>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</si>
  <si>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</si>
  <si>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</si>
  <si>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</si>
  <si>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</si>
  <si>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</si>
  <si>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</si>
  <si>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</si>
  <si>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</si>
  <si>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</si>
  <si>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</si>
  <si>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</si>
  <si>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</si>
  <si>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</si>
  <si>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</si>
  <si>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</si>
  <si>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</si>
  <si>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</si>
  <si>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</si>
  <si>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</si>
  <si>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</si>
  <si>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</si>
  <si>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</si>
  <si>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</si>
  <si>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</si>
  <si>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</si>
  <si>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</si>
  <si>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</si>
  <si>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</si>
  <si>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</si>
  <si>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</si>
  <si>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</si>
  <si>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</si>
  <si>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</si>
  <si>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</si>
  <si>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</si>
  <si>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</si>
  <si>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</si>
  <si>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</si>
  <si>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</si>
  <si>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</si>
  <si>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</si>
  <si>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</si>
  <si>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</si>
  <si>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</si>
  <si>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</si>
  <si>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</si>
  <si>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</si>
  <si>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</si>
  <si>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</si>
  <si>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</si>
  <si>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</si>
  <si>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</si>
  <si>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</si>
  <si>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</si>
  <si>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</si>
  <si>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</si>
  <si>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</si>
  <si>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</si>
  <si>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</si>
  <si>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</si>
  <si>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</si>
  <si>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</si>
  <si>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</si>
  <si>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</si>
  <si>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</si>
  <si>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</si>
  <si>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</si>
  <si>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</si>
  <si>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</si>
  <si>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</si>
  <si>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</si>
  <si>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</si>
  <si>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</si>
  <si>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</si>
  <si>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</si>
  <si>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</si>
  <si>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</si>
  <si>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</si>
  <si>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</si>
  <si>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</si>
  <si>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</si>
  <si>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</si>
  <si>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</si>
  <si>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</si>
  <si>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</si>
  <si>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</si>
  <si>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</si>
  <si>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</si>
  <si>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</si>
  <si>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</si>
  <si>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</si>
  <si>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</si>
  <si>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</si>
  <si>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</si>
  <si>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</si>
  <si>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</si>
  <si>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</si>
  <si>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</si>
  <si>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</si>
  <si>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</si>
  <si>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</si>
  <si>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</si>
  <si>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</si>
  <si>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</si>
  <si>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</si>
  <si>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</si>
  <si>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</si>
  <si>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</si>
  <si>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</si>
  <si>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</si>
  <si>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</si>
  <si>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</si>
  <si>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</si>
  <si>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</si>
  <si>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</si>
  <si>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</si>
  <si>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</si>
  <si>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</si>
  <si>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</si>
  <si>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</si>
  <si>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</si>
  <si>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</si>
  <si>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</si>
  <si>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</si>
  <si>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</si>
  <si>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</si>
  <si>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</si>
  <si>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</si>
  <si>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</si>
  <si>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</si>
  <si>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</si>
  <si>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</si>
  <si>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</si>
  <si>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</si>
  <si>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</si>
  <si>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</si>
  <si>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</si>
  <si>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</si>
  <si>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</si>
  <si>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</si>
  <si>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</si>
  <si>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</si>
  <si>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</si>
  <si>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</si>
  <si>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</si>
  <si>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</si>
  <si>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</si>
  <si>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</si>
  <si>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</si>
  <si>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</si>
  <si>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</si>
  <si>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</si>
  <si>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</si>
  <si>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</si>
  <si>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</si>
  <si>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</si>
  <si>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</si>
  <si>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</si>
  <si>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</si>
  <si>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</si>
  <si>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</si>
  <si>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</si>
  <si>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</si>
  <si>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</si>
  <si>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</si>
  <si>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</si>
  <si>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</si>
  <si>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</si>
  <si>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</si>
  <si>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</si>
  <si>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</si>
  <si>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</si>
  <si>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</si>
  <si>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</si>
  <si>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</si>
  <si>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</si>
  <si>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</si>
  <si>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</si>
  <si>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</si>
  <si>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</si>
  <si>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</si>
  <si>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</si>
  <si>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</si>
  <si>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</si>
  <si>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</si>
  <si>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</si>
  <si>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</si>
  <si>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</si>
  <si>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</si>
  <si>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</si>
  <si>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</si>
  <si>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</si>
  <si>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</si>
  <si>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</si>
  <si>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</si>
  <si>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</si>
  <si>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</si>
  <si>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</si>
  <si>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</si>
  <si>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</si>
  <si>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</si>
  <si>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</si>
  <si>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</si>
  <si>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</si>
  <si>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</si>
  <si>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</si>
  <si>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</si>
  <si>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</si>
  <si>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</si>
  <si>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</si>
  <si>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</si>
  <si>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</si>
  <si>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</si>
  <si>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</si>
  <si>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</si>
  <si>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</si>
  <si>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</si>
  <si>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</si>
  <si>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</si>
  <si>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</si>
  <si>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</si>
  <si>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</si>
  <si>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</si>
  <si>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</si>
  <si>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</si>
  <si>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</si>
  <si>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</si>
  <si>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</si>
  <si>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</si>
  <si>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</si>
  <si>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</si>
  <si>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</si>
  <si>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</si>
  <si>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</si>
  <si>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</si>
  <si>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</si>
  <si>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</si>
  <si>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</si>
  <si>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</si>
  <si>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</si>
  <si>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</si>
  <si>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</si>
  <si>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</si>
  <si>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</si>
  <si>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</si>
  <si>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</si>
  <si>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</si>
  <si>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</si>
  <si>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</si>
  <si>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</si>
  <si>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</si>
  <si>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</si>
  <si>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</si>
  <si>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</si>
  <si>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</si>
  <si>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</si>
  <si>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</si>
  <si>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</si>
  <si>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</si>
  <si>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</si>
  <si>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</si>
  <si>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</si>
  <si>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</si>
  <si>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</si>
  <si>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</si>
  <si>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</si>
  <si>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</si>
  <si>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</si>
  <si>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</si>
  <si>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</si>
  <si>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</si>
  <si>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</si>
  <si>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</si>
  <si>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</si>
  <si>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</si>
  <si>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</si>
  <si>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</si>
  <si>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</si>
  <si>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</si>
  <si>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</si>
  <si>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</si>
  <si>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</si>
  <si>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</si>
  <si>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</si>
  <si>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</si>
  <si>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</si>
  <si>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</si>
  <si>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</si>
  <si>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</si>
  <si>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</si>
  <si>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</si>
  <si>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</si>
  <si>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</si>
  <si>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</si>
  <si>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</si>
  <si>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</si>
  <si>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</si>
  <si>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</si>
  <si>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</si>
  <si>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</si>
  <si>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</si>
  <si>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</si>
  <si>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</si>
  <si>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</si>
  <si>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</si>
  <si>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</si>
  <si>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</si>
  <si>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</si>
  <si>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</si>
  <si>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</si>
  <si>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</si>
  <si>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</si>
  <si>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</si>
  <si>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</si>
  <si>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</si>
  <si>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</si>
  <si>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</si>
  <si>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</si>
  <si>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</si>
  <si>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</si>
  <si>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</si>
  <si>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</si>
  <si>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</si>
  <si>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</si>
  <si>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</si>
  <si>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</si>
  <si>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</si>
  <si>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</si>
  <si>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</si>
  <si>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</si>
  <si>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</si>
  <si>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</si>
  <si>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</si>
  <si>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</si>
  <si>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</si>
  <si>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</si>
  <si>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</si>
  <si>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</si>
  <si>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</si>
  <si>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</si>
  <si>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</si>
  <si>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</si>
  <si>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</si>
  <si>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</si>
  <si>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</si>
  <si>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</si>
  <si>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</si>
  <si>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</si>
  <si>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</si>
  <si>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</si>
  <si>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</si>
  <si>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</si>
  <si>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</si>
  <si>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</si>
  <si>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</si>
  <si>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</si>
  <si>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</si>
  <si>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</si>
  <si>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</si>
  <si>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</si>
  <si>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</si>
  <si>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</si>
  <si>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</si>
  <si>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</si>
  <si>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</si>
  <si>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</si>
  <si>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</si>
  <si>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</si>
  <si>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</si>
  <si>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</si>
  <si>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</si>
  <si>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</si>
  <si>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</si>
  <si>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</si>
  <si>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</si>
  <si>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</si>
  <si>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</si>
  <si>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</si>
  <si>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</si>
  <si>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</si>
  <si>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</si>
  <si>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</si>
  <si>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</si>
  <si>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</si>
  <si>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</si>
  <si>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</si>
  <si>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</si>
  <si>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</si>
  <si>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</si>
  <si>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</si>
  <si>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</si>
  <si>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</si>
  <si>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</si>
  <si>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</si>
  <si>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</si>
  <si>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</si>
  <si>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</si>
  <si>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</si>
  <si>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</si>
  <si>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</si>
  <si>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</si>
  <si>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</si>
  <si>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</si>
  <si>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</si>
  <si>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</si>
  <si>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</si>
  <si>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</si>
  <si>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</si>
  <si>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</si>
  <si>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</si>
  <si>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</si>
  <si>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</si>
  <si>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</si>
  <si>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</si>
  <si>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</si>
  <si>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</si>
  <si>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</si>
  <si>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</si>
  <si>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</si>
  <si>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</si>
  <si>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</si>
  <si>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</si>
  <si>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</si>
  <si>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</si>
  <si>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</si>
  <si>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</si>
  <si>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</si>
  <si>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</si>
  <si>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</si>
  <si>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</si>
  <si>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</si>
  <si>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</si>
  <si>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</si>
  <si>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</si>
  <si>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</si>
  <si>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</si>
  <si>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</si>
  <si>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</si>
  <si>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</si>
  <si>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</si>
  <si>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</si>
  <si>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</si>
  <si>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</si>
  <si>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</si>
  <si>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</si>
  <si>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</si>
  <si>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</si>
  <si>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</si>
  <si>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</si>
  <si>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</si>
  <si>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</si>
  <si>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</si>
  <si>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</si>
  <si>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</si>
  <si>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</si>
  <si>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</si>
  <si>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</si>
  <si>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</si>
  <si>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</si>
  <si>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</si>
  <si>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</si>
  <si>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</si>
  <si>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</si>
  <si>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</si>
  <si>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</si>
  <si>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</si>
  <si>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</si>
  <si>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</si>
  <si>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</si>
  <si>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</si>
  <si>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</si>
  <si>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</si>
  <si>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</si>
  <si>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</si>
  <si>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</si>
  <si>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</si>
  <si>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</si>
  <si>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</si>
  <si>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</si>
  <si>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</si>
  <si>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</si>
  <si>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</si>
  <si>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</si>
  <si>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</si>
  <si>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</si>
  <si>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</si>
  <si>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</si>
  <si>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</si>
  <si>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</si>
  <si>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</si>
  <si>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</si>
  <si>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</si>
  <si>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</si>
  <si>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</si>
  <si>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</si>
  <si>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</si>
  <si>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</si>
  <si>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</si>
  <si>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</si>
  <si>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</si>
  <si>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</si>
  <si>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</si>
  <si>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</si>
  <si>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</si>
  <si>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</si>
  <si>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</si>
  <si>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</si>
  <si>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</si>
  <si>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</si>
  <si>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</si>
  <si>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</si>
  <si>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</si>
  <si>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</si>
  <si>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</si>
  <si>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</si>
  <si>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</si>
  <si>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</si>
  <si>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</si>
  <si>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</si>
  <si>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</si>
  <si>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</si>
  <si>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</si>
  <si>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</si>
  <si>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</si>
  <si>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</si>
  <si>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</si>
  <si>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</si>
  <si>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</si>
  <si>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</si>
  <si>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</si>
  <si>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</si>
  <si>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</si>
  <si>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</si>
  <si>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</si>
  <si>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</si>
  <si>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</si>
  <si>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</si>
  <si>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</si>
  <si>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</si>
  <si>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</si>
  <si>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</si>
  <si>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</si>
  <si>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</si>
  <si>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</si>
  <si>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</si>
  <si>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</si>
  <si>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</si>
  <si>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</si>
  <si>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</si>
  <si>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</si>
  <si>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</si>
  <si>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</si>
  <si>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</si>
  <si>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</si>
  <si>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</si>
  <si>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</si>
  <si>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</si>
  <si>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</si>
  <si>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</si>
  <si>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</si>
  <si>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</si>
  <si>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</si>
  <si>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</si>
  <si>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</si>
  <si>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</si>
  <si>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</si>
  <si>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</si>
  <si>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</si>
  <si>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</si>
  <si>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</si>
  <si>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</si>
  <si>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</si>
  <si>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</si>
  <si>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</si>
  <si>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</si>
  <si>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</si>
  <si>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</si>
  <si>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</si>
  <si>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</si>
  <si>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</si>
  <si>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</si>
  <si>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</si>
  <si>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</si>
  <si>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</si>
  <si>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</si>
  <si>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</si>
  <si>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</si>
  <si>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</si>
  <si>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</si>
  <si>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</si>
  <si>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</si>
  <si>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</si>
  <si>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</si>
  <si>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</si>
  <si>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</si>
  <si>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</si>
  <si>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</si>
  <si>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</si>
  <si>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</si>
  <si>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</si>
  <si>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</si>
  <si>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</si>
  <si>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</si>
  <si>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</si>
  <si>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</si>
  <si>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</si>
  <si>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</si>
  <si>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</si>
  <si>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</si>
  <si>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</si>
  <si>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</si>
  <si>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</si>
  <si>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</si>
  <si>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</si>
  <si>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</si>
  <si>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</si>
  <si>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</si>
  <si>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</si>
  <si>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</si>
  <si>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</si>
  <si>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</si>
  <si>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</si>
  <si>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</si>
  <si>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</si>
  <si>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</si>
  <si>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</si>
  <si>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</si>
  <si>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</si>
  <si>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</si>
  <si>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</si>
  <si>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</si>
  <si>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</si>
  <si>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</si>
  <si>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</si>
  <si>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</si>
  <si>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</si>
  <si>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</si>
  <si>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</si>
  <si>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</si>
  <si>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</si>
  <si>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</si>
  <si>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</si>
  <si>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</si>
  <si>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</si>
  <si>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</si>
  <si>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</si>
  <si>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</si>
  <si>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</si>
  <si>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</si>
  <si>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</si>
  <si>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</si>
  <si>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</si>
  <si>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</si>
  <si>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</si>
  <si>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</si>
  <si>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</si>
  <si>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</si>
  <si>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</si>
  <si>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</si>
  <si>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</si>
  <si>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</si>
  <si>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</si>
  <si>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</si>
  <si>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</si>
  <si>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</si>
  <si>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</si>
  <si>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</si>
  <si>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</si>
  <si>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</si>
  <si>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</si>
  <si>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</si>
  <si>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</si>
  <si>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</si>
  <si>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</si>
  <si>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</si>
  <si>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</si>
  <si>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</si>
  <si>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</si>
  <si>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</si>
  <si>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</si>
  <si>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</si>
  <si>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</si>
  <si>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</si>
  <si>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</si>
  <si>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</si>
  <si>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</si>
  <si>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</si>
  <si>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</si>
  <si>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</si>
  <si>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</si>
  <si>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</si>
  <si>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</si>
  <si>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</si>
  <si>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</si>
  <si>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</si>
  <si>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</si>
  <si>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</si>
  <si>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</si>
  <si>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</si>
  <si>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</si>
  <si>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</si>
  <si>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</si>
  <si>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</si>
  <si>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</si>
  <si>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</si>
  <si>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</si>
  <si>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</si>
  <si>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</si>
  <si>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</si>
  <si>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</si>
  <si>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</si>
  <si>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</si>
  <si>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</si>
  <si>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</si>
  <si>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</si>
  <si>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</si>
  <si>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</si>
  <si>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</si>
  <si>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</si>
  <si>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</si>
  <si>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</si>
  <si>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</si>
  <si>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</si>
  <si>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</si>
  <si>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</si>
  <si>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</si>
  <si>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</si>
  <si>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</si>
  <si>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</si>
  <si>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</si>
  <si>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</si>
  <si>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</si>
  <si>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</si>
  <si>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</si>
  <si>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</si>
  <si>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</si>
  <si>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</si>
  <si>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</si>
  <si>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</si>
  <si>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</si>
  <si>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</si>
  <si>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</si>
  <si>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</si>
  <si>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</si>
  <si>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</si>
  <si>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</si>
  <si>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</si>
  <si>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</si>
  <si>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</si>
  <si>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</si>
  <si>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</si>
  <si>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</si>
  <si>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</si>
  <si>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</si>
  <si>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</si>
  <si>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</si>
  <si>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</si>
  <si>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</si>
  <si>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</si>
  <si>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</si>
  <si>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</si>
  <si>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</si>
  <si>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</si>
  <si>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</si>
  <si>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</si>
  <si>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</si>
  <si>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</si>
  <si>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</si>
  <si>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</si>
  <si>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</si>
  <si>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</si>
  <si>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</si>
  <si>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</si>
  <si>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</si>
  <si>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</si>
  <si>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</si>
  <si>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</si>
  <si>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</si>
  <si>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</si>
  <si>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</si>
  <si>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</si>
  <si>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</si>
  <si>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</si>
  <si>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</si>
  <si>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</si>
  <si>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</si>
  <si>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</si>
  <si>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</si>
  <si>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</si>
  <si>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</si>
  <si>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</si>
  <si>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</si>
  <si>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</si>
  <si>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</si>
  <si>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</si>
  <si>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</si>
  <si>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</si>
  <si>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</si>
  <si>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</si>
  <si>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</si>
  <si>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</si>
  <si>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</si>
  <si>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</si>
  <si>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</si>
  <si>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</si>
  <si>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</si>
  <si>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</si>
  <si>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</si>
  <si>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</si>
  <si>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</si>
  <si>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</si>
  <si>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</si>
  <si>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</si>
  <si>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</si>
  <si>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</si>
  <si>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</si>
  <si>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</si>
  <si>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</si>
  <si>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</si>
  <si>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</si>
  <si>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</si>
  <si>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</si>
  <si>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</si>
  <si>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</si>
  <si>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</si>
  <si>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</si>
  <si>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</si>
  <si>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</si>
  <si>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</si>
  <si>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</si>
  <si>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</si>
  <si>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</si>
  <si>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</si>
  <si>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</si>
  <si>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</si>
  <si>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</si>
  <si>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</si>
  <si>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</si>
  <si>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</si>
  <si>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</si>
  <si>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</si>
  <si>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</si>
  <si>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</si>
  <si>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</si>
  <si>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</si>
  <si>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</si>
  <si>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</si>
  <si>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</si>
  <si>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</si>
  <si>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</si>
  <si>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</si>
  <si>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</si>
  <si>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</si>
  <si>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</si>
  <si>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</si>
  <si>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</si>
  <si>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</si>
  <si>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</si>
  <si>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</si>
  <si>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</si>
  <si>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</si>
  <si>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</si>
  <si>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</si>
  <si>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</si>
  <si>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</si>
  <si>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</si>
  <si>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</si>
  <si>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</si>
  <si>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</si>
  <si>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</si>
  <si>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</si>
  <si>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</si>
  <si>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</si>
  <si>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</si>
  <si>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</si>
  <si>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</si>
  <si>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</si>
  <si>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</si>
  <si>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</si>
  <si>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</si>
  <si>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</si>
  <si>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</si>
  <si>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</si>
  <si>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</si>
  <si>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</si>
  <si>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</si>
  <si>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</si>
  <si>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</si>
  <si>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</si>
  <si>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</si>
  <si>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</si>
  <si>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</si>
  <si>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</si>
  <si>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</si>
  <si>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</si>
  <si>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</si>
  <si>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</si>
  <si>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</si>
  <si>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</si>
  <si>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</si>
  <si>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</si>
  <si>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</si>
  <si>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</si>
  <si>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</si>
  <si>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</si>
  <si>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</si>
  <si>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</si>
  <si>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</si>
  <si>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</si>
  <si>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</si>
  <si>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</si>
  <si>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</si>
  <si>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</si>
  <si>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</si>
  <si>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</si>
  <si>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</si>
  <si>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</si>
  <si>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</si>
  <si>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</si>
  <si>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</si>
  <si>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</si>
  <si>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</si>
  <si>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</si>
  <si>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</si>
  <si>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</si>
  <si>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</si>
  <si>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</si>
  <si>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</si>
  <si>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</si>
  <si>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</si>
  <si>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</si>
  <si>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</si>
  <si>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</si>
  <si>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</si>
  <si>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</si>
  <si>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</si>
  <si>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</si>
  <si>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</si>
  <si>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</si>
  <si>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</si>
  <si>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</si>
  <si>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</si>
  <si>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</si>
  <si>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</si>
  <si>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</si>
  <si>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</si>
  <si>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</si>
  <si>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</si>
  <si>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</si>
  <si>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</si>
  <si>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</si>
  <si>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</si>
  <si>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</si>
  <si>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</si>
  <si>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</si>
  <si>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</si>
  <si>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</si>
  <si>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</si>
  <si>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</si>
  <si>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</si>
  <si>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</si>
  <si>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</si>
  <si>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</si>
  <si>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</si>
  <si>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</si>
  <si>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</si>
  <si>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</si>
  <si>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</si>
  <si>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</si>
  <si>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</si>
  <si>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</si>
  <si>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</si>
  <si>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</si>
  <si>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</si>
  <si>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</si>
  <si>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</si>
  <si>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</si>
  <si>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</si>
  <si>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</si>
  <si>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</si>
  <si>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</si>
  <si>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</si>
  <si>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</si>
  <si>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</si>
  <si>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</si>
  <si>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</si>
  <si>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</si>
  <si>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</si>
  <si>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</si>
  <si>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</si>
  <si>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</si>
  <si>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</si>
  <si>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</si>
  <si>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</si>
  <si>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</si>
  <si>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</si>
  <si>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</si>
  <si>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</si>
  <si>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</si>
  <si>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</si>
  <si>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</si>
  <si>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</si>
  <si>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</si>
  <si>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</si>
  <si>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</si>
  <si>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</si>
  <si>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</si>
  <si>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</si>
  <si>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</si>
  <si>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</si>
  <si>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</si>
  <si>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</si>
  <si>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</si>
  <si>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</si>
  <si>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</si>
  <si>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</si>
  <si>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</si>
  <si>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</si>
  <si>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</si>
  <si>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</si>
  <si>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</si>
  <si>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</si>
  <si>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</si>
  <si>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</si>
  <si>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</si>
  <si>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</si>
  <si>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</si>
  <si>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</si>
  <si>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</si>
  <si>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</si>
  <si>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</si>
  <si>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</si>
  <si>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</si>
  <si>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</si>
  <si>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</si>
  <si>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</si>
  <si>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</si>
  <si>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</si>
  <si>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</si>
  <si>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</si>
  <si>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</si>
  <si>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</si>
  <si>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</si>
  <si>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</si>
  <si>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</si>
  <si>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</si>
  <si>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</si>
  <si>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</si>
  <si>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</si>
  <si>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</si>
  <si>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</si>
  <si>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</si>
  <si>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</si>
  <si>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</si>
  <si>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</si>
  <si>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</si>
  <si>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</si>
  <si>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</si>
  <si>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</si>
  <si>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</si>
  <si>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</si>
  <si>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</si>
  <si>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</si>
  <si>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</si>
  <si>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</si>
  <si>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</si>
  <si>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</si>
  <si>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</si>
  <si>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</si>
  <si>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</si>
  <si>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</si>
  <si>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</si>
  <si>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</si>
  <si>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</si>
  <si>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</si>
  <si>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</si>
  <si>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</si>
  <si>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</si>
  <si>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</si>
  <si>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</si>
  <si>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</si>
  <si>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</si>
  <si>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</si>
  <si>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</si>
  <si>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</si>
  <si>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</si>
  <si>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</si>
  <si>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</si>
  <si>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</si>
  <si>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</si>
  <si>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</si>
  <si>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</si>
  <si>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</si>
  <si>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</si>
  <si>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</si>
  <si>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</si>
  <si>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</si>
  <si>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</si>
  <si>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</si>
  <si>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</si>
  <si>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</si>
  <si>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</si>
  <si>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</si>
  <si>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</si>
  <si>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</si>
  <si>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</si>
  <si>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</si>
  <si>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</si>
  <si>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</si>
  <si>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</si>
  <si>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</si>
  <si>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</si>
  <si>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</si>
  <si>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</si>
  <si>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</si>
  <si>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</si>
  <si>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</si>
  <si>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</si>
  <si>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</si>
  <si>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</si>
  <si>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</si>
  <si>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</si>
  <si>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</si>
  <si>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</si>
  <si>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</si>
  <si>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</si>
  <si>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</si>
  <si>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</si>
  <si>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</si>
  <si>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</si>
  <si>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</si>
  <si>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</si>
  <si>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</si>
  <si>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</si>
  <si>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</si>
  <si>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</si>
  <si>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</si>
  <si>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</si>
  <si>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</si>
  <si>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</si>
  <si>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</si>
  <si>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</si>
  <si>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</si>
  <si>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</si>
  <si>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</si>
  <si>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</si>
  <si>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</si>
  <si>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</si>
  <si>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</si>
  <si>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</si>
  <si>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</si>
  <si>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</si>
  <si>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</si>
  <si>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</si>
  <si>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</si>
  <si>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</si>
  <si>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</si>
  <si>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</si>
  <si>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</si>
  <si>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</si>
  <si>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</si>
  <si>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</si>
  <si>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</si>
  <si>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</si>
  <si>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</si>
  <si>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</si>
  <si>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</si>
  <si>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</si>
  <si>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</si>
  <si>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</si>
  <si>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</si>
  <si>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</si>
  <si>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</si>
  <si>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</si>
  <si>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</si>
  <si>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</si>
  <si>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</si>
  <si>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</si>
  <si>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</si>
  <si>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</si>
  <si>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</si>
  <si>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</si>
  <si>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</si>
  <si>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</si>
  <si>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</si>
  <si>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</si>
  <si>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</si>
  <si>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</si>
  <si>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</si>
  <si>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</si>
  <si>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</si>
  <si>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</si>
  <si>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</si>
  <si>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</si>
  <si>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</si>
  <si>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</si>
  <si>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</si>
  <si>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</si>
  <si>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</si>
  <si>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</si>
  <si>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</si>
  <si>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</si>
  <si>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</si>
  <si>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</si>
  <si>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</si>
  <si>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</si>
  <si>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</si>
  <si>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</si>
  <si>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</si>
  <si>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</si>
  <si>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</si>
  <si>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</si>
  <si>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</si>
  <si>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</si>
  <si>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</si>
  <si>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</si>
  <si>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</si>
  <si>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</si>
  <si>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</si>
  <si>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</si>
  <si>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</si>
  <si>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</si>
  <si>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</si>
  <si>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</si>
  <si>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</si>
  <si>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</si>
  <si>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</si>
  <si>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</si>
  <si>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</si>
  <si>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</si>
  <si>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</si>
  <si>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</si>
  <si>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</si>
  <si>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</si>
  <si>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</si>
  <si>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</si>
  <si>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</si>
  <si>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</si>
  <si>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</si>
  <si>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</si>
  <si>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</si>
  <si>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</si>
  <si>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</si>
  <si>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</si>
  <si>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</si>
  <si>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</si>
  <si>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</si>
  <si>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</si>
  <si>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</si>
  <si>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</si>
  <si>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</si>
  <si>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</si>
  <si>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</si>
  <si>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</si>
  <si>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</si>
  <si>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</si>
  <si>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</si>
  <si>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</si>
  <si>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</si>
  <si>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</si>
  <si>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</si>
  <si>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</si>
  <si>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</si>
  <si>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</si>
  <si>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</si>
  <si>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</si>
  <si>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</si>
  <si>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</si>
  <si>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</si>
  <si>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</si>
  <si>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</si>
  <si>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</si>
  <si>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</si>
  <si>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</si>
  <si>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</si>
  <si>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</si>
  <si>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</si>
  <si>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</si>
  <si>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</si>
  <si>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</si>
  <si>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</si>
  <si>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</si>
  <si>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</si>
  <si>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</si>
  <si>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</si>
  <si>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</si>
  <si>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</si>
  <si>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</si>
  <si>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</si>
  <si>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</si>
  <si>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</si>
  <si>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</si>
  <si>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</si>
  <si>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</si>
  <si>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</si>
  <si>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</si>
  <si>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</si>
  <si>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</si>
  <si>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</si>
  <si>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</si>
  <si>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</si>
  <si>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</si>
  <si>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</si>
  <si>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</si>
  <si>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</si>
  <si>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</si>
  <si>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</si>
  <si>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</si>
  <si>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</si>
  <si>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</si>
  <si>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</si>
  <si>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</si>
  <si>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</si>
  <si>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</si>
  <si>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</si>
  <si>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</si>
  <si>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</si>
  <si>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</si>
  <si>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</si>
  <si>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</si>
  <si>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</si>
  <si>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</si>
  <si>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</si>
  <si>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</si>
  <si>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</si>
  <si>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</si>
  <si>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</si>
  <si>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</si>
  <si>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</si>
  <si>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</si>
  <si>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</si>
  <si>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</si>
  <si>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</si>
  <si>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</si>
  <si>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</si>
  <si>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</si>
  <si>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</si>
  <si>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</si>
  <si>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</si>
  <si>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</si>
  <si>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</si>
  <si>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</si>
  <si>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</si>
  <si>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</si>
  <si>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</si>
  <si>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</si>
  <si>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</si>
  <si>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</si>
  <si>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</si>
  <si>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</si>
  <si>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</si>
  <si>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</si>
  <si>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</si>
  <si>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</si>
  <si>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</si>
  <si>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</si>
  <si>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</si>
  <si>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</si>
  <si>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</si>
  <si>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</si>
  <si>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</si>
  <si>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</si>
  <si>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</si>
  <si>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</si>
  <si>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</si>
  <si>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</si>
  <si>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</si>
  <si>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</si>
  <si>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</si>
  <si>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</si>
  <si>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</si>
  <si>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</si>
  <si>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</si>
  <si>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</si>
  <si>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</si>
  <si>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</si>
  <si>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</si>
  <si>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</si>
  <si>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</si>
  <si>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</si>
  <si>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</si>
  <si>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</si>
  <si>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</si>
  <si>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</si>
  <si>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</si>
  <si>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</si>
  <si>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</si>
  <si>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</si>
  <si>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</si>
  <si>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</si>
  <si>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</si>
  <si>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</si>
  <si>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</si>
  <si>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</si>
  <si>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</si>
  <si>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</si>
  <si>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</si>
  <si>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</si>
  <si>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</si>
  <si>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</si>
  <si>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</si>
  <si>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</si>
  <si>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</si>
  <si>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</si>
  <si>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</si>
  <si>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</si>
  <si>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</si>
  <si>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</si>
  <si>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</si>
  <si>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</si>
  <si>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</si>
  <si>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</si>
  <si>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</si>
  <si>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</si>
  <si>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</si>
  <si>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</si>
  <si>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</si>
  <si>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</si>
  <si>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</si>
  <si>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</si>
  <si>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</si>
  <si>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</si>
  <si>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</si>
  <si>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</si>
  <si>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</si>
  <si>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</si>
  <si>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</si>
  <si>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</si>
  <si>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</si>
  <si>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</si>
  <si>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</si>
  <si>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</si>
  <si>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</si>
  <si>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</si>
  <si>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</si>
  <si>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</si>
  <si>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</si>
  <si>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</si>
  <si>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</si>
  <si>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</si>
  <si>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</si>
  <si>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</si>
  <si>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</si>
  <si>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</si>
  <si>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</si>
  <si>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</si>
  <si>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</si>
  <si>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</si>
  <si>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</si>
  <si>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</si>
  <si>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</si>
  <si>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</si>
  <si>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</si>
  <si>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</si>
  <si>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</si>
  <si>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</si>
  <si>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</si>
  <si>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</si>
  <si>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</si>
  <si>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</si>
  <si>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</si>
  <si>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</si>
  <si>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</si>
  <si>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</si>
  <si>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</si>
  <si>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</si>
  <si>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</si>
  <si>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</si>
  <si>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</si>
  <si>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</si>
  <si>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</si>
  <si>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</si>
  <si>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</si>
  <si>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</si>
  <si>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</si>
  <si>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</si>
  <si>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</si>
  <si>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</si>
  <si>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</si>
  <si>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</si>
  <si>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</si>
  <si>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</si>
  <si>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</si>
  <si>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</si>
  <si>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</si>
  <si>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</si>
  <si>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</si>
  <si>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</si>
  <si>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</si>
  <si>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</si>
  <si>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</si>
  <si>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</si>
  <si>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</si>
  <si>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</si>
  <si>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</si>
  <si>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</si>
  <si>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</si>
  <si>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</si>
  <si>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</si>
  <si>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</si>
  <si>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</si>
  <si>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</si>
  <si>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</si>
  <si>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</si>
  <si>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</si>
  <si>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</si>
  <si>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</si>
  <si>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</si>
  <si>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</si>
  <si>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</si>
  <si>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</si>
  <si>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</si>
  <si>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</si>
  <si>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</si>
  <si>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</si>
  <si>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</si>
  <si>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</si>
  <si>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</si>
  <si>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</si>
  <si>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</si>
  <si>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</si>
  <si>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</si>
  <si>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</si>
  <si>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</si>
  <si>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</si>
  <si>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</si>
  <si>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</si>
  <si>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</si>
  <si>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</si>
  <si>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</si>
  <si>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</si>
  <si>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</si>
  <si>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</si>
  <si>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</si>
  <si>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</si>
  <si>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</si>
  <si>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</si>
  <si>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</si>
  <si>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</si>
  <si>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</si>
  <si>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</si>
  <si>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</si>
  <si>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</si>
  <si>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</si>
  <si>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</si>
  <si>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</si>
  <si>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</si>
  <si>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</si>
  <si>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</si>
  <si>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</si>
  <si>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</si>
  <si>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</si>
  <si>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</si>
  <si>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</si>
  <si>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</si>
  <si>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</si>
  <si>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</si>
  <si>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</si>
  <si>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</si>
  <si>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</si>
  <si>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</si>
  <si>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</si>
  <si>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</si>
  <si>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</si>
  <si>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</si>
  <si>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</si>
  <si>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</si>
  <si>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</si>
  <si>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</si>
  <si>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</si>
  <si>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</si>
  <si>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</si>
  <si>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</si>
  <si>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</si>
  <si>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</si>
  <si>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</si>
  <si>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</si>
  <si>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</si>
  <si>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</si>
  <si>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</si>
  <si>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</si>
  <si>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</si>
  <si>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</si>
  <si>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</si>
  <si>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</si>
  <si>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</si>
  <si>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</si>
  <si>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</si>
  <si>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</si>
  <si>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</si>
  <si>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</si>
  <si>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</si>
  <si>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</si>
  <si>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</si>
  <si>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</si>
  <si>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</si>
  <si>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</si>
  <si>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</si>
  <si>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</si>
  <si>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</si>
  <si>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</si>
  <si>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</si>
  <si>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</si>
  <si>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</si>
  <si>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</si>
  <si>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</si>
  <si>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</si>
  <si>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</si>
  <si>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</si>
  <si>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</si>
  <si>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</si>
  <si>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</si>
  <si>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</si>
  <si>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</si>
  <si>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</si>
  <si>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</si>
  <si>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</si>
  <si>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</si>
  <si>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</si>
  <si>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</si>
  <si>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</si>
  <si>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</si>
  <si>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</si>
  <si>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</si>
  <si>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</si>
  <si>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</si>
  <si>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</si>
  <si>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</si>
  <si>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</si>
  <si>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</si>
  <si>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</si>
  <si>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</si>
  <si>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</si>
  <si>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</si>
  <si>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</si>
  <si>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</si>
  <si>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</si>
  <si>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</si>
  <si>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</si>
  <si>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</si>
  <si>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</si>
  <si>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</si>
  <si>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</si>
  <si>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</si>
  <si>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</si>
  <si>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</si>
  <si>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</si>
  <si>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</si>
  <si>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</si>
  <si>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</si>
  <si>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</si>
  <si>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</si>
  <si>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</si>
  <si>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</si>
  <si>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</si>
  <si>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</si>
  <si>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</si>
  <si>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</si>
  <si>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</si>
  <si>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</si>
  <si>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</si>
  <si>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</si>
  <si>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</si>
  <si>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</si>
  <si>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</si>
  <si>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</si>
  <si>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</si>
  <si>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</si>
  <si>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</si>
  <si>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</si>
  <si>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</si>
  <si>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</si>
  <si>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</si>
  <si>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</si>
  <si>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</si>
  <si>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</si>
  <si>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</si>
  <si>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</si>
  <si>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</si>
  <si>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</si>
  <si>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</si>
  <si>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</si>
  <si>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</si>
  <si>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</si>
  <si>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</si>
  <si>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</si>
  <si>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</si>
  <si>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</si>
  <si>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</si>
  <si>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</si>
  <si>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</si>
  <si>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</si>
  <si>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</si>
  <si>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</si>
  <si>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</si>
  <si>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</si>
  <si>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</si>
  <si>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</si>
  <si>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</si>
  <si>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</si>
  <si>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</si>
  <si>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</si>
  <si>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</si>
  <si>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</si>
  <si>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</si>
  <si>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</si>
  <si>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</si>
  <si>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</si>
  <si>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</si>
  <si>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</si>
  <si>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</si>
  <si>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</si>
  <si>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</si>
  <si>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</si>
  <si>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</si>
  <si>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</si>
  <si>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</si>
  <si>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</si>
  <si>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</si>
  <si>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</si>
  <si>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</si>
  <si>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</si>
  <si>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</si>
  <si>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</si>
  <si>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</si>
  <si>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</si>
  <si>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</si>
  <si>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</si>
  <si>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</si>
  <si>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</si>
  <si>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</si>
  <si>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</si>
  <si>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</si>
  <si>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</si>
  <si>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</si>
  <si>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</si>
  <si>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</si>
  <si>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</si>
  <si>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</si>
  <si>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</si>
  <si>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</si>
  <si>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</si>
  <si>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</si>
  <si>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</si>
  <si>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</si>
  <si>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</si>
  <si>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</si>
  <si>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</si>
  <si>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</si>
  <si>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</si>
  <si>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</si>
  <si>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</si>
  <si>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</si>
  <si>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</si>
  <si>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</si>
  <si>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</si>
  <si>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</si>
  <si>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</si>
  <si>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</si>
  <si>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</si>
  <si>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</si>
  <si>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</si>
  <si>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</si>
  <si>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</si>
  <si>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</si>
  <si>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</si>
  <si>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</si>
  <si>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</si>
  <si>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</si>
  <si>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</si>
  <si>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</si>
  <si>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</si>
  <si>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</si>
  <si>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</si>
  <si>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</si>
  <si>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</si>
  <si>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</si>
  <si>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</si>
  <si>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</si>
  <si>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</si>
  <si>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</si>
  <si>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</si>
  <si>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</si>
  <si>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</si>
  <si>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</si>
  <si>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</si>
  <si>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</si>
  <si>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</si>
  <si>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</si>
  <si>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</si>
  <si>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</si>
  <si>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</si>
  <si>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</si>
  <si>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</si>
  <si>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</si>
  <si>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</si>
  <si>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</si>
  <si>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</si>
  <si>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</si>
  <si>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</si>
  <si>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</si>
  <si>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</si>
  <si>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</si>
  <si>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</si>
  <si>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</si>
  <si>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</si>
  <si>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</si>
  <si>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</si>
  <si>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</si>
  <si>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</si>
  <si>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</si>
  <si>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</si>
  <si>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</si>
  <si>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</si>
  <si>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</si>
  <si>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</si>
  <si>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</si>
  <si>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</si>
  <si>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</si>
  <si>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</si>
  <si>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</si>
  <si>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</si>
  <si>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</si>
  <si>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</si>
  <si>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</si>
  <si>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</si>
  <si>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</si>
  <si>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</si>
  <si>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</si>
  <si>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</si>
  <si>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</si>
  <si>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</si>
  <si>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</si>
  <si>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</si>
  <si>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</si>
  <si>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</si>
  <si>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</si>
  <si>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</si>
  <si>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</si>
  <si>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</si>
  <si>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</si>
  <si>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</si>
  <si>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</si>
  <si>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</si>
  <si>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</si>
  <si>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</si>
  <si>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</si>
  <si>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</si>
  <si>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</si>
  <si>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</si>
  <si>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</si>
  <si>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</si>
  <si>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</si>
  <si>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</si>
  <si>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</si>
  <si>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</si>
  <si>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</si>
  <si>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</si>
  <si>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</si>
  <si>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</si>
  <si>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</si>
  <si>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</si>
  <si>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</si>
  <si>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</si>
  <si>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</si>
  <si>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</si>
  <si>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</si>
  <si>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</si>
  <si>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</si>
  <si>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</si>
  <si>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</si>
  <si>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</si>
  <si>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</si>
  <si>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</si>
  <si>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</si>
  <si>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</si>
  <si>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</si>
  <si>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</si>
  <si>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</si>
  <si>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</si>
  <si>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</si>
  <si>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</si>
  <si>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</si>
  <si>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</si>
  <si>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</si>
  <si>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</si>
  <si>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</si>
  <si>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</si>
  <si>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</si>
  <si>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</si>
  <si>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</si>
  <si>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</si>
  <si>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</si>
  <si>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</si>
  <si>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</si>
  <si>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</si>
  <si>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</si>
  <si>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</si>
  <si>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</si>
  <si>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</si>
  <si>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</si>
  <si>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</si>
  <si>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</si>
  <si>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</si>
  <si>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</si>
  <si>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</si>
  <si>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</si>
  <si>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</si>
  <si>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</si>
  <si>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</si>
  <si>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</si>
  <si>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</si>
  <si>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</si>
  <si>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</si>
  <si>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</si>
  <si>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</si>
  <si>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</si>
  <si>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</si>
  <si>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</si>
  <si>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</si>
  <si>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</si>
  <si>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</si>
  <si>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</si>
  <si>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</si>
  <si>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</si>
  <si>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</si>
  <si>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</si>
  <si>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</si>
  <si>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</si>
  <si>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</si>
  <si>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</si>
  <si>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</si>
  <si>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</si>
  <si>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</si>
  <si>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</si>
  <si>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</si>
  <si>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</si>
  <si>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</si>
  <si>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</si>
  <si>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</si>
  <si>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</si>
  <si>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</si>
  <si>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</si>
  <si>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</si>
  <si>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</si>
  <si>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</si>
  <si>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</si>
  <si>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</si>
  <si>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</si>
  <si>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</si>
  <si>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</si>
  <si>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</si>
  <si>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</si>
  <si>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</si>
  <si>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</si>
  <si>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</si>
  <si>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</si>
  <si>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</si>
  <si>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</si>
  <si>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</si>
  <si>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</si>
  <si>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</si>
  <si>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</si>
  <si>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</si>
  <si>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</si>
  <si>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</si>
  <si>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</si>
  <si>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</si>
  <si>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</si>
  <si>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</si>
  <si>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</si>
  <si>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</si>
  <si>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</si>
  <si>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</si>
  <si>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</si>
  <si>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</si>
  <si>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</si>
  <si>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</si>
  <si>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</si>
  <si>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</si>
  <si>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</si>
  <si>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</si>
  <si>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</si>
  <si>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</si>
  <si>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</si>
  <si>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</si>
  <si>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</si>
  <si>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</si>
  <si>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</si>
  <si>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</si>
  <si>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</si>
  <si>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</si>
  <si>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</si>
  <si>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</si>
  <si>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</si>
  <si>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</si>
  <si>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</si>
  <si>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</si>
  <si>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</si>
  <si>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</si>
  <si>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</si>
  <si>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</si>
  <si>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</si>
  <si>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</si>
  <si>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</si>
  <si>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</si>
  <si>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</si>
  <si>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</si>
  <si>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</si>
  <si>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</si>
  <si>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</si>
  <si>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</si>
  <si>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</si>
  <si>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</si>
  <si>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</si>
  <si>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</si>
  <si>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</si>
  <si>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</si>
  <si>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</si>
  <si>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</si>
  <si>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</si>
  <si>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</si>
  <si>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</si>
  <si>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</si>
  <si>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</si>
  <si>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</si>
  <si>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</si>
  <si>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</si>
  <si>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</si>
  <si>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</si>
  <si>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</si>
  <si>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</si>
  <si>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</si>
  <si>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</si>
  <si>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</si>
  <si>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</si>
  <si>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</si>
  <si>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</si>
  <si>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</si>
  <si>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</si>
  <si>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</si>
  <si>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</si>
  <si>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</si>
  <si>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</si>
  <si>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</si>
  <si>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</si>
  <si>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</si>
  <si>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</si>
  <si>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</si>
  <si>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</si>
  <si>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</si>
  <si>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</si>
  <si>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</si>
  <si>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</si>
  <si>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</si>
  <si>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</si>
  <si>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</si>
  <si>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</si>
  <si>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</si>
  <si>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</si>
  <si>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</si>
  <si>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</si>
  <si>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</si>
  <si>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</si>
  <si>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</si>
  <si>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</si>
  <si>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</si>
  <si>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</si>
  <si>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</si>
  <si>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</si>
  <si>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</si>
  <si>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</si>
  <si>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</si>
  <si>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</si>
  <si>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</si>
  <si>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</si>
  <si>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</si>
  <si>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</si>
  <si>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</si>
  <si>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</si>
  <si>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</si>
  <si>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</si>
  <si>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</si>
  <si>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</si>
  <si>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</si>
  <si>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</si>
  <si>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</si>
  <si>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</si>
  <si>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</si>
  <si>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</si>
  <si>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</si>
  <si>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</si>
  <si>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</si>
  <si>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</si>
  <si>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</si>
  <si>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</si>
  <si>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</si>
  <si>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</si>
  <si>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</si>
  <si>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</si>
  <si>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</si>
  <si>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</si>
  <si>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</si>
  <si>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</si>
  <si>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</si>
  <si>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</si>
  <si>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</si>
  <si>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</si>
  <si>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</si>
  <si>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</si>
  <si>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</si>
  <si>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</si>
  <si>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</si>
  <si>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</si>
  <si>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</si>
  <si>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</si>
  <si>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</si>
  <si>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</si>
  <si>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</si>
  <si>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</si>
  <si>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</si>
  <si>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</si>
  <si>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</si>
  <si>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</si>
  <si>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</si>
  <si>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</si>
  <si>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</si>
  <si>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</si>
  <si>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</si>
  <si>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</si>
  <si>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</si>
  <si>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</si>
  <si>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</si>
  <si>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</si>
  <si>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</si>
  <si>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</si>
  <si>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</si>
  <si>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</si>
  <si>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</si>
  <si>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</si>
  <si>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</si>
  <si>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</si>
  <si>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</si>
  <si>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</si>
  <si>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</si>
  <si>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</si>
  <si>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</si>
  <si>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</si>
  <si>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</si>
  <si>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</si>
  <si>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</si>
  <si>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</si>
  <si>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</si>
  <si>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</si>
  <si>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</si>
  <si>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</si>
  <si>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</si>
  <si>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</si>
  <si>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</si>
  <si>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</si>
  <si>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</si>
  <si>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</si>
  <si>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</si>
  <si>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</si>
  <si>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</si>
  <si>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</si>
  <si>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</si>
  <si>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</si>
  <si>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</si>
  <si>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</si>
  <si>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</si>
  <si>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</si>
  <si>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</si>
  <si>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</si>
  <si>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</si>
  <si>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</si>
  <si>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</si>
  <si>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</si>
  <si>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</si>
  <si>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</si>
  <si>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</si>
  <si>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</si>
  <si>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</si>
  <si>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</si>
  <si>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</si>
  <si>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</si>
  <si>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</si>
  <si>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</si>
  <si>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</si>
  <si>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</si>
  <si>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</si>
  <si>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</si>
  <si>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</si>
  <si>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</si>
  <si>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</si>
  <si>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</si>
  <si>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</si>
  <si>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</si>
  <si>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</si>
  <si>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</si>
  <si>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</si>
  <si>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</si>
  <si>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</si>
  <si>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</si>
  <si>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</si>
  <si>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</si>
  <si>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</si>
  <si>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</si>
  <si>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</si>
  <si>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</si>
  <si>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</si>
  <si>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</si>
  <si>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</si>
  <si>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</si>
  <si>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</si>
  <si>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</si>
  <si>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</si>
  <si>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</si>
  <si>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</si>
  <si>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</si>
  <si>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</si>
  <si>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</si>
  <si>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</si>
  <si>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</si>
  <si>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</si>
  <si>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</si>
  <si>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</si>
  <si>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</si>
  <si>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</si>
  <si>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</si>
  <si>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</si>
  <si>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</si>
  <si>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</si>
  <si>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</si>
  <si>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</si>
  <si>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</si>
  <si>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</si>
  <si>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</si>
  <si>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</si>
  <si>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</si>
  <si>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</si>
  <si>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</si>
  <si>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</si>
  <si>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</si>
  <si>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</si>
  <si>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</si>
  <si>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</si>
  <si>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</si>
  <si>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</si>
  <si>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</si>
  <si>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</si>
  <si>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</si>
  <si>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</si>
  <si>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</si>
  <si>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</si>
  <si>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</si>
  <si>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</si>
  <si>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</si>
  <si>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</si>
  <si>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</si>
  <si>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</si>
  <si>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</si>
  <si>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</si>
  <si>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</si>
  <si>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</si>
  <si>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</si>
  <si>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</si>
  <si>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</si>
  <si>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</si>
  <si>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</si>
  <si>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</si>
  <si>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</si>
  <si>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</si>
  <si>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</si>
  <si>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</si>
  <si>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</si>
  <si>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</si>
  <si>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</si>
  <si>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</si>
  <si>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</si>
  <si>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</si>
  <si>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</si>
  <si>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</si>
  <si>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</si>
  <si>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</si>
  <si>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</si>
  <si>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</si>
  <si>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</si>
  <si>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</si>
  <si>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</si>
  <si>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</si>
  <si>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</si>
  <si>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</si>
  <si>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</si>
  <si>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</si>
  <si>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</si>
  <si>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</si>
  <si>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</si>
  <si>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</si>
  <si>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</si>
  <si>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</si>
  <si>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</si>
  <si>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</si>
  <si>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</si>
  <si>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</si>
  <si>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</si>
  <si>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</si>
  <si>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</si>
  <si>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</si>
  <si>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</si>
  <si>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</si>
  <si>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</si>
  <si>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</si>
  <si>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</si>
  <si>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</si>
  <si>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</si>
  <si>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</si>
  <si>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</si>
  <si>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</si>
  <si>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</si>
  <si>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</si>
  <si>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</si>
  <si>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</si>
  <si>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</si>
  <si>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</si>
  <si>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</si>
  <si>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</si>
  <si>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</si>
  <si>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</si>
  <si>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</si>
  <si>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</si>
  <si>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</si>
  <si>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</si>
  <si>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</si>
  <si>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</si>
  <si>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</si>
  <si>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</si>
  <si>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</si>
  <si>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</si>
  <si>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</si>
  <si>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</si>
  <si>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</si>
  <si>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</si>
  <si>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</si>
  <si>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</si>
  <si>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</si>
  <si>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</si>
  <si>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</si>
  <si>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</si>
  <si>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</si>
  <si>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</si>
  <si>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</si>
  <si>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</si>
  <si>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</si>
  <si>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</si>
  <si>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</si>
  <si>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</si>
  <si>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</si>
  <si>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</si>
  <si>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</si>
  <si>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</si>
  <si>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</si>
  <si>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</si>
  <si>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</si>
  <si>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</si>
  <si>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</si>
  <si>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</si>
  <si>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</si>
  <si>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</si>
  <si>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</si>
  <si>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</si>
  <si>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</si>
  <si>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</si>
  <si>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</si>
  <si>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</si>
  <si>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</si>
  <si>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</si>
  <si>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</si>
  <si>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</si>
  <si>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</si>
  <si>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</si>
  <si>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</si>
  <si>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</si>
  <si>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</si>
  <si>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</si>
  <si>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</si>
  <si>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</si>
  <si>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</si>
  <si>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</si>
  <si>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</si>
  <si>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</si>
  <si>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</si>
  <si>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</si>
  <si>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</si>
  <si>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</si>
  <si>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</si>
  <si>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</si>
  <si>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</si>
  <si>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</si>
  <si>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</si>
  <si>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</si>
  <si>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</si>
  <si>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</si>
  <si>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</si>
  <si>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</si>
  <si>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</si>
  <si>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</si>
  <si>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</si>
  <si>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</si>
  <si>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</si>
  <si>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</si>
  <si>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</si>
  <si>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</si>
  <si>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</si>
  <si>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</si>
  <si>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</si>
  <si>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</si>
  <si>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</si>
  <si>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</si>
  <si>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</si>
  <si>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</si>
  <si>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</si>
  <si>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</si>
  <si>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</si>
  <si>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</si>
  <si>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</si>
  <si>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</si>
  <si>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</si>
  <si>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</si>
  <si>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</si>
  <si>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</si>
  <si>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</si>
  <si>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</si>
  <si>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</si>
  <si>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</si>
  <si>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</si>
  <si>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</si>
  <si>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</si>
  <si>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</si>
  <si>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</si>
  <si>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</si>
  <si>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</si>
  <si>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</si>
  <si>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</si>
  <si>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</si>
  <si>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</si>
  <si>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</si>
  <si>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</si>
  <si>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</si>
  <si>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</si>
  <si>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</si>
  <si>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</si>
  <si>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</si>
  <si>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</si>
  <si>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</si>
  <si>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</si>
  <si>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</si>
  <si>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</si>
  <si>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</si>
  <si>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</si>
  <si>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</si>
  <si>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</si>
  <si>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</si>
  <si>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</si>
  <si>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</si>
  <si>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</si>
  <si>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</si>
  <si>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</si>
  <si>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</si>
  <si>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</si>
  <si>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</si>
  <si>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</si>
  <si>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</si>
  <si>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</si>
  <si>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</si>
  <si>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</si>
  <si>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</si>
  <si>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</si>
  <si>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</si>
  <si>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</si>
  <si>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</si>
  <si>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</si>
  <si>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</si>
  <si>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</si>
  <si>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</si>
  <si>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</si>
  <si>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</si>
  <si>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</si>
  <si>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</si>
  <si>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</si>
  <si>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</si>
  <si>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</si>
  <si>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</si>
  <si>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</si>
  <si>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</si>
  <si>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</si>
  <si>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</si>
  <si>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</si>
  <si>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</si>
  <si>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</si>
  <si>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</si>
  <si>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</si>
  <si>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</si>
  <si>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</si>
  <si>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</si>
  <si>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</si>
  <si>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</si>
  <si>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</si>
  <si>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</si>
  <si>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</si>
  <si>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</si>
  <si>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</si>
  <si>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</si>
  <si>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</si>
  <si>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</si>
  <si>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</si>
  <si>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</si>
  <si>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</si>
  <si>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</si>
  <si>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</si>
  <si>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</si>
  <si>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</si>
  <si>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</si>
  <si>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</si>
  <si>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</si>
  <si>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</si>
  <si>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</si>
  <si>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</si>
  <si>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</si>
  <si>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</si>
  <si>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</si>
  <si>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</si>
  <si>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</si>
  <si>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</si>
  <si>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</si>
  <si>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</si>
  <si>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</si>
  <si>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</si>
  <si>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</si>
  <si>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</si>
  <si>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</si>
  <si>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</si>
  <si>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</si>
  <si>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</si>
  <si>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</si>
  <si>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</si>
  <si>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</si>
  <si>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</si>
  <si>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</si>
  <si>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</si>
  <si>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</si>
  <si>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</si>
  <si>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</si>
  <si>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</si>
  <si>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</si>
  <si>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</si>
  <si>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</si>
  <si>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</si>
  <si>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</si>
  <si>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</si>
  <si>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</si>
  <si>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</si>
  <si>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</si>
  <si>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</si>
  <si>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</si>
  <si>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</si>
  <si>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</si>
  <si>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</si>
  <si>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</si>
  <si>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</si>
  <si>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</si>
  <si>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</si>
  <si>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</si>
  <si>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</si>
  <si>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</si>
  <si>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</si>
  <si>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</si>
  <si>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</si>
  <si>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</si>
  <si>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</si>
  <si>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</si>
  <si>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</si>
  <si>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</si>
  <si>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</si>
  <si>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</si>
  <si>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</si>
  <si>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</si>
  <si>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</si>
  <si>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</si>
  <si>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</si>
  <si>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</si>
  <si>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</si>
  <si>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</si>
  <si>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</si>
  <si>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</si>
  <si>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</si>
  <si>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</si>
  <si>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</si>
  <si>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</si>
  <si>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</si>
  <si>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</si>
  <si>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</si>
  <si>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</si>
  <si>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</si>
  <si>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</si>
  <si>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</si>
  <si>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</si>
  <si>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</si>
  <si>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</si>
  <si>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</si>
  <si>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</si>
  <si>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</si>
  <si>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</si>
  <si>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</si>
  <si>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</si>
  <si>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</si>
  <si>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</si>
  <si>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</si>
  <si>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</si>
  <si>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</si>
  <si>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</si>
  <si>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</si>
  <si>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</si>
  <si>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</si>
  <si>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</si>
  <si>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</si>
  <si>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</si>
  <si>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</si>
  <si>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</si>
  <si>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</si>
  <si>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</si>
  <si>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</si>
  <si>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</si>
  <si>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</si>
  <si>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</si>
  <si>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</si>
  <si>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</si>
  <si>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</si>
  <si>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</si>
  <si>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</si>
  <si>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</si>
  <si>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</si>
  <si>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</si>
  <si>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</si>
  <si>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</si>
  <si>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</si>
  <si>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</si>
  <si>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</si>
  <si>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</si>
  <si>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</si>
  <si>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</si>
  <si>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</si>
  <si>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</si>
  <si>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</si>
  <si>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</si>
  <si>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</si>
  <si>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</si>
  <si>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</si>
  <si>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</si>
  <si>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</si>
  <si>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</si>
  <si>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</si>
  <si>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</si>
  <si>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</si>
  <si>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</si>
  <si>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</si>
  <si>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</si>
  <si>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</si>
  <si>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</si>
  <si>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</si>
  <si>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</si>
  <si>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</si>
  <si>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</si>
  <si>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</si>
  <si>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</si>
  <si>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</si>
  <si>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</si>
  <si>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</si>
  <si>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</si>
  <si>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</si>
  <si>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</si>
  <si>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</si>
  <si>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</si>
  <si>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</si>
  <si>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</si>
  <si>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</si>
  <si>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</si>
  <si>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</si>
  <si>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</si>
  <si>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</si>
  <si>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</si>
  <si>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</si>
  <si>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</si>
  <si>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</si>
  <si>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</si>
  <si>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</si>
  <si>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</si>
  <si>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</si>
  <si>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</si>
  <si>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</si>
  <si>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</si>
  <si>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</si>
  <si>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</si>
  <si>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</si>
  <si>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</si>
  <si>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</si>
  <si>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</si>
  <si>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</si>
  <si>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</si>
  <si>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</si>
  <si>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</si>
  <si>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</si>
  <si>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</si>
  <si>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</si>
  <si>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</si>
  <si>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</si>
  <si>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</si>
  <si>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</si>
  <si>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</si>
  <si>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</si>
  <si>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</si>
  <si>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</si>
  <si>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</si>
  <si>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</si>
  <si>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</si>
  <si>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</si>
  <si>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</si>
  <si>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</si>
  <si>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</si>
  <si>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</si>
  <si>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</si>
  <si>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</si>
  <si>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</si>
  <si>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</si>
  <si>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</si>
  <si>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</si>
  <si>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</si>
  <si>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</si>
  <si>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</si>
  <si>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</si>
  <si>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</si>
  <si>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</si>
  <si>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</si>
  <si>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</si>
  <si>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</si>
  <si>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</si>
  <si>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</si>
  <si>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</si>
  <si>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</si>
  <si>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</si>
  <si>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</si>
  <si>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</si>
  <si>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</si>
  <si>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</si>
  <si>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</si>
  <si>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</si>
  <si>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</si>
  <si>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</si>
  <si>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</si>
  <si>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</si>
  <si>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</si>
  <si>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</si>
  <si>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</si>
  <si>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</si>
  <si>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</si>
  <si>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</si>
  <si>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</si>
  <si>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</si>
  <si>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</si>
  <si>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</si>
  <si>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</si>
  <si>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</si>
  <si>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</si>
  <si>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</si>
  <si>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</si>
  <si>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</si>
  <si>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</si>
  <si>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</si>
  <si>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</si>
  <si>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</si>
  <si>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</si>
  <si>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</si>
  <si>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</si>
  <si>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</si>
  <si>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</si>
  <si>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</si>
  <si>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</si>
  <si>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</si>
  <si>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</si>
  <si>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</si>
  <si>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</si>
  <si>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</si>
  <si>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</si>
  <si>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</si>
  <si>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</si>
  <si>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</si>
  <si>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</si>
  <si>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</si>
  <si>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</si>
  <si>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</si>
  <si>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</si>
  <si>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</si>
  <si>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</si>
  <si>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</si>
  <si>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</si>
  <si>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</si>
  <si>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</si>
  <si>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</si>
  <si>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</si>
  <si>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</si>
  <si>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</si>
  <si>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</si>
  <si>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</si>
  <si>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</si>
  <si>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</si>
  <si>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</si>
  <si>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</si>
  <si>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</si>
  <si>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</si>
  <si>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</si>
  <si>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</si>
  <si>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</si>
  <si>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</si>
  <si>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</si>
  <si>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</si>
  <si>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</si>
  <si>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</si>
  <si>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</si>
  <si>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</si>
  <si>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</si>
  <si>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</si>
  <si>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</si>
  <si>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</si>
  <si>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</si>
  <si>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</si>
  <si>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</si>
  <si>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</si>
  <si>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</si>
  <si>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</si>
  <si>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</si>
  <si>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</si>
  <si>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</si>
  <si>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</si>
  <si>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</si>
  <si>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</si>
  <si>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</si>
  <si>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</si>
  <si>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</si>
  <si>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</si>
  <si>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</si>
  <si>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</si>
  <si>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</si>
  <si>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</si>
  <si>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</si>
  <si>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</si>
  <si>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</si>
  <si>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</si>
  <si>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</si>
  <si>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</si>
  <si>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</si>
  <si>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</si>
  <si>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</si>
  <si>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</si>
  <si>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</si>
  <si>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</si>
  <si>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</si>
  <si>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</si>
  <si>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</si>
  <si>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</si>
  <si>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</si>
  <si>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</si>
  <si>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</si>
  <si>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</si>
  <si>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</si>
  <si>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</si>
  <si>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</si>
  <si>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</si>
  <si>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</si>
  <si>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</si>
  <si>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</si>
  <si>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</si>
  <si>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</si>
  <si>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</si>
  <si>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</si>
  <si>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</si>
  <si>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</si>
  <si>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</si>
  <si>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</si>
  <si>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</si>
  <si>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</si>
  <si>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</si>
  <si>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</si>
  <si>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</si>
  <si>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</si>
  <si>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</si>
  <si>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</si>
  <si>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</si>
  <si>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</si>
  <si>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</si>
  <si>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</si>
  <si>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</si>
  <si>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</si>
  <si>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</si>
  <si>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</si>
  <si>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</si>
  <si>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</si>
  <si>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</si>
  <si>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</si>
  <si>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</si>
  <si>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</si>
  <si>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</si>
  <si>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</si>
  <si>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</si>
  <si>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</si>
  <si>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</si>
  <si>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</si>
  <si>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</si>
  <si>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</si>
  <si>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</si>
  <si>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</si>
  <si>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</si>
  <si>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</si>
  <si>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</si>
  <si>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</si>
  <si>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</si>
  <si>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</si>
  <si>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</si>
  <si>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</si>
  <si>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</si>
  <si>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</si>
  <si>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</si>
  <si>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</si>
  <si>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</si>
  <si>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</si>
  <si>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</si>
  <si>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</si>
  <si>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</si>
  <si>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</si>
  <si>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</si>
  <si>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</si>
  <si>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</si>
  <si>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</si>
  <si>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</si>
  <si>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</si>
  <si>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</si>
  <si>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</si>
  <si>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</si>
  <si>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</si>
  <si>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</si>
  <si>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</si>
  <si>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</si>
  <si>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</si>
  <si>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</si>
  <si>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</si>
  <si>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</si>
  <si>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</si>
  <si>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</si>
  <si>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</si>
  <si>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</si>
  <si>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</si>
  <si>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</si>
  <si>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</si>
  <si>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</si>
  <si>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</si>
  <si>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</si>
  <si>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</si>
  <si>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</si>
  <si>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</si>
  <si>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</si>
  <si>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</si>
  <si>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</si>
  <si>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</si>
  <si>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</si>
  <si>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</si>
  <si>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</si>
  <si>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</si>
  <si>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</si>
  <si>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</si>
  <si>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</si>
  <si>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</si>
  <si>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</si>
  <si>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</si>
  <si>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</si>
  <si>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</si>
  <si>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</si>
  <si>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</si>
  <si>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</si>
  <si>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</si>
  <si>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</si>
  <si>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</si>
  <si>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</si>
  <si>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</si>
  <si>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</si>
  <si>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</si>
  <si>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</si>
  <si>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</si>
  <si>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</si>
  <si>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</si>
  <si>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</si>
  <si>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</si>
  <si>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</si>
  <si>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</si>
  <si>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</si>
  <si>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</si>
  <si>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</si>
  <si>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</si>
  <si>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</si>
  <si>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</si>
  <si>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</si>
  <si>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</si>
  <si>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</si>
  <si>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</si>
  <si>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</si>
  <si>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</si>
  <si>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</si>
  <si>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</si>
  <si>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</si>
  <si>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</si>
  <si>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</si>
  <si>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</si>
  <si>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</si>
  <si>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</si>
  <si>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</si>
  <si>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</si>
  <si>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</si>
  <si>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</si>
  <si>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</si>
  <si>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</si>
  <si>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</si>
  <si>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</si>
  <si>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</si>
  <si>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</si>
  <si>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</si>
  <si>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</si>
  <si>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</si>
  <si>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</si>
  <si>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</si>
  <si>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</si>
  <si>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</si>
  <si>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</si>
  <si>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</si>
  <si>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</si>
  <si>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</si>
  <si>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</si>
  <si>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</si>
  <si>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</si>
  <si>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</si>
  <si>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</si>
  <si>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</si>
  <si>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</si>
  <si>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</si>
  <si>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</si>
  <si>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</si>
  <si>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</si>
  <si>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</si>
  <si>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</si>
  <si>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</si>
  <si>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</si>
  <si>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</si>
  <si>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</si>
  <si>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</si>
  <si>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</si>
  <si>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</si>
  <si>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</si>
  <si>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</si>
  <si>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</si>
  <si>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</si>
  <si>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</si>
  <si>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</si>
  <si>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</si>
  <si>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</si>
  <si>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</si>
  <si>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</si>
  <si>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</si>
  <si>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</si>
  <si>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</si>
  <si>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</si>
  <si>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</si>
  <si>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</si>
  <si>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</si>
  <si>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</si>
  <si>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</si>
  <si>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</si>
  <si>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</si>
  <si>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</si>
  <si>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</si>
  <si>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</si>
  <si>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</si>
  <si>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</si>
  <si>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</si>
  <si>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</si>
  <si>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</si>
  <si>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</si>
  <si>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</si>
  <si>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</si>
  <si>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</si>
  <si>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</si>
  <si>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</si>
  <si>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</si>
  <si>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</si>
  <si>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</si>
  <si>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</si>
  <si>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</si>
  <si>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</si>
  <si>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</si>
  <si>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</si>
  <si>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</si>
  <si>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</si>
  <si>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</si>
  <si>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</si>
  <si>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</si>
  <si>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</si>
  <si>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</si>
  <si>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</si>
  <si>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</si>
  <si>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</si>
  <si>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</si>
  <si>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</si>
  <si>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</si>
  <si>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</si>
  <si>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</si>
  <si>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</si>
  <si>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</si>
  <si>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</si>
  <si>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</si>
  <si>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</si>
  <si>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</si>
  <si>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</si>
  <si>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</si>
  <si>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</si>
  <si>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</si>
  <si>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</si>
  <si>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</si>
  <si>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</si>
  <si>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</si>
  <si>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</si>
  <si>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</si>
  <si>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</si>
  <si>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</si>
  <si>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</si>
  <si>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</si>
  <si>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</si>
  <si>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</si>
  <si>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</si>
  <si>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</si>
  <si>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</si>
  <si>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</si>
  <si>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</si>
  <si>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</si>
  <si>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</si>
  <si>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</si>
  <si>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</si>
  <si>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</si>
  <si>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</si>
  <si>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</si>
  <si>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</si>
  <si>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</si>
  <si>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</si>
  <si>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</si>
  <si>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</si>
  <si>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</si>
  <si>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</si>
  <si>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</si>
  <si>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</si>
  <si>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</si>
  <si>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</si>
  <si>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</si>
  <si>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</si>
  <si>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</si>
  <si>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</si>
  <si>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</si>
  <si>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</si>
  <si>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</si>
  <si>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</si>
  <si>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</si>
  <si>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</si>
  <si>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</si>
  <si>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</si>
  <si>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</si>
  <si>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</si>
  <si>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</si>
  <si>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</si>
  <si>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</si>
  <si>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</si>
  <si>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</si>
  <si>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</si>
  <si>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</si>
  <si>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</si>
  <si>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</si>
  <si>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</si>
  <si>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</si>
  <si>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</si>
  <si>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</si>
  <si>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</si>
  <si>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</si>
  <si>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</si>
  <si>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</si>
  <si>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</si>
  <si>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</si>
  <si>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</si>
  <si>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</si>
  <si>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</si>
  <si>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</si>
  <si>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</si>
  <si>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</si>
  <si>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</si>
  <si>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</si>
  <si>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</si>
  <si>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</si>
  <si>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</si>
  <si>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</si>
  <si>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</si>
  <si>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</si>
  <si>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</si>
  <si>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</si>
  <si>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</si>
  <si>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</si>
  <si>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</si>
  <si>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</si>
  <si>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</si>
  <si>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</si>
  <si>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</si>
  <si>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</si>
  <si>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</si>
  <si>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</si>
  <si>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</si>
  <si>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</si>
  <si>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</si>
  <si>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</si>
  <si>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</si>
  <si>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</si>
  <si>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</si>
  <si>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</si>
  <si>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</si>
  <si>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</si>
  <si>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</si>
  <si>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</si>
  <si>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</si>
  <si>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</si>
  <si>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</si>
  <si>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</si>
  <si>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</si>
  <si>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</si>
  <si>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</si>
  <si>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</si>
  <si>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</si>
  <si>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</si>
  <si>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</si>
  <si>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</si>
  <si>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</si>
  <si>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</si>
  <si>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</si>
  <si>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</si>
  <si>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</si>
  <si>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</si>
  <si>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</si>
  <si>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</si>
  <si>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</si>
  <si>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</si>
  <si>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</si>
  <si>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</si>
  <si>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</si>
  <si>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</si>
  <si>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</si>
  <si>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</si>
  <si>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</si>
  <si>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</si>
  <si>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</si>
  <si>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</si>
  <si>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</si>
  <si>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</si>
  <si>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</si>
  <si>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</si>
  <si>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</si>
  <si>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</si>
  <si>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</si>
  <si>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</si>
  <si>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</si>
  <si>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</si>
  <si>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</si>
  <si>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</si>
  <si>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</si>
  <si>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</si>
  <si>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</si>
  <si>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</si>
  <si>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</si>
  <si>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</si>
  <si>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</si>
  <si>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</si>
  <si>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</si>
  <si>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</si>
  <si>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</si>
  <si>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</si>
  <si>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</si>
  <si>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</si>
  <si>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</si>
  <si>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</si>
  <si>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</si>
  <si>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</si>
  <si>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</si>
  <si>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</si>
  <si>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</si>
  <si>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</si>
  <si>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</si>
  <si>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</si>
  <si>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</si>
  <si>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</si>
  <si>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</si>
  <si>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</si>
  <si>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</si>
  <si>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</si>
  <si>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</si>
  <si>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</si>
  <si>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</si>
  <si>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</si>
  <si>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</si>
  <si>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</si>
  <si>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</si>
  <si>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</si>
  <si>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</si>
  <si>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</si>
  <si>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</si>
  <si>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</si>
  <si>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</si>
  <si>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</si>
  <si>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</si>
  <si>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</si>
  <si>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</si>
  <si>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</si>
  <si>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</si>
  <si>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</si>
  <si>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</si>
  <si>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</si>
  <si>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</si>
  <si>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</si>
  <si>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</si>
  <si>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</si>
  <si>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</si>
  <si>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</si>
  <si>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</si>
  <si>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</si>
  <si>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</si>
  <si>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</si>
  <si>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</si>
  <si>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</si>
  <si>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</si>
  <si>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</si>
  <si>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</si>
  <si>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</si>
  <si>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</si>
  <si>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</si>
  <si>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</si>
  <si>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</si>
  <si>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</si>
  <si>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</si>
  <si>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</si>
  <si>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</si>
  <si>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</si>
  <si>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</si>
  <si>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</si>
  <si>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</si>
  <si>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</si>
  <si>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</si>
  <si>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</si>
  <si>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</si>
  <si>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</si>
  <si>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</si>
  <si>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</si>
  <si>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</si>
  <si>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</si>
  <si>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</si>
  <si>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</si>
  <si>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</si>
  <si>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</si>
  <si>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</si>
  <si>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</si>
  <si>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</si>
  <si>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</si>
  <si>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</si>
  <si>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</si>
  <si>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</si>
  <si>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</si>
  <si>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</si>
  <si>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</si>
  <si>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</si>
  <si>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</si>
  <si>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</si>
  <si>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</si>
  <si>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</si>
  <si>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</si>
  <si>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</si>
  <si>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</si>
  <si>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</si>
  <si>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</si>
  <si>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</si>
  <si>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</si>
  <si>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</si>
  <si>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</si>
  <si>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</si>
  <si>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</si>
  <si>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</si>
  <si>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</si>
  <si>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</si>
  <si>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</si>
  <si>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</si>
  <si>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</si>
  <si>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</si>
  <si>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</si>
  <si>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</si>
  <si>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</si>
  <si>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</si>
  <si>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</si>
  <si>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</si>
  <si>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</si>
  <si>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</si>
  <si>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</si>
  <si>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</si>
  <si>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</si>
  <si>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</si>
  <si>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</si>
  <si>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</si>
  <si>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</si>
  <si>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</si>
  <si>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</si>
  <si>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</si>
  <si>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</si>
  <si>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</si>
  <si>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</si>
  <si>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</si>
  <si>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</si>
  <si>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</si>
  <si>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</si>
  <si>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</si>
  <si>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</si>
  <si>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</si>
  <si>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</si>
  <si>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</si>
  <si>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</si>
  <si>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</si>
  <si>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</si>
  <si>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</si>
  <si>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</si>
  <si>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</si>
  <si>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</si>
  <si>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</si>
  <si>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</si>
  <si>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</si>
  <si>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</si>
  <si>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</si>
  <si>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</si>
  <si>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</si>
  <si>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</si>
  <si>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</si>
  <si>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</si>
  <si>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</si>
  <si>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</si>
  <si>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</si>
  <si>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</si>
  <si>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</si>
  <si>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</si>
  <si>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</si>
  <si>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</si>
  <si>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</si>
  <si>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</si>
  <si>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</si>
  <si>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</si>
  <si>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</si>
  <si>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</si>
  <si>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</si>
  <si>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</si>
  <si>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</si>
  <si>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</si>
  <si>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</si>
  <si>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</si>
  <si>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</si>
  <si>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</si>
  <si>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</si>
  <si>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</si>
  <si>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</si>
  <si>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</si>
  <si>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</si>
  <si>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</si>
  <si>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</si>
  <si>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</si>
  <si>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</si>
  <si>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</si>
  <si>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</si>
  <si>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</si>
  <si>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</si>
  <si>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</si>
  <si>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</si>
  <si>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</si>
  <si>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</si>
  <si>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</si>
  <si>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</si>
  <si>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</si>
  <si>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</si>
  <si>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</si>
  <si>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</si>
  <si>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</si>
  <si>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</si>
  <si>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</si>
  <si>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</si>
  <si>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</si>
  <si>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</si>
  <si>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</si>
  <si>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</si>
  <si>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</si>
  <si>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</si>
  <si>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</si>
  <si>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</si>
  <si>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</si>
  <si>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</si>
  <si>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</si>
  <si>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</si>
  <si>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</si>
  <si>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</si>
  <si>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</si>
  <si>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</si>
  <si>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</si>
  <si>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</si>
  <si>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</si>
  <si>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</si>
  <si>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</si>
  <si>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</si>
  <si>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</si>
  <si>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</si>
  <si>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</si>
  <si>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</si>
  <si>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</si>
  <si>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</si>
  <si>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</si>
  <si>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</si>
  <si>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</si>
  <si>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</si>
  <si>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</si>
  <si>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</si>
  <si>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</si>
  <si>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</si>
  <si>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</si>
  <si>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</si>
  <si>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</si>
  <si>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</si>
  <si>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</si>
  <si>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</si>
  <si>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</si>
  <si>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</si>
  <si>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</si>
  <si>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</si>
  <si>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</si>
  <si>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</si>
  <si>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</si>
  <si>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</si>
  <si>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</si>
  <si>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</si>
  <si>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</si>
  <si>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</si>
  <si>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</si>
  <si>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</si>
  <si>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</si>
  <si>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</si>
  <si>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</si>
  <si>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</si>
  <si>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</si>
  <si>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</si>
  <si>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</si>
  <si>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</si>
  <si>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</si>
  <si>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</si>
  <si>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</si>
  <si>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</si>
  <si>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</si>
  <si>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</si>
  <si>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</si>
  <si>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</si>
  <si>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</si>
  <si>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</si>
  <si>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</si>
  <si>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</si>
  <si>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</si>
  <si>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</si>
  <si>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</si>
  <si>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</si>
  <si>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</si>
  <si>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</si>
  <si>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</si>
  <si>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</si>
  <si>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</si>
  <si>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</si>
  <si>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</si>
  <si>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</si>
  <si>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</si>
  <si>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</si>
  <si>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</si>
  <si>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</si>
  <si>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</si>
  <si>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</si>
  <si>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</si>
  <si>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</si>
  <si>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</si>
  <si>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</si>
  <si>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</si>
  <si>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</si>
  <si>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</si>
  <si>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</si>
  <si>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</si>
  <si>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</si>
  <si>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</si>
  <si>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</si>
  <si>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</si>
  <si>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</si>
  <si>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</si>
  <si>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</si>
  <si>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</si>
  <si>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</si>
  <si>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</si>
  <si>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</si>
  <si>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</si>
  <si>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</si>
  <si>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</si>
  <si>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</si>
  <si>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</si>
  <si>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</si>
  <si>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</si>
  <si>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</si>
  <si>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</si>
  <si>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</si>
  <si>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</si>
  <si>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</si>
  <si>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</si>
  <si>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</si>
  <si>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</si>
  <si>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</si>
  <si>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</si>
  <si>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</si>
  <si>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</si>
  <si>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</si>
  <si>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</si>
  <si>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</si>
  <si>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</si>
  <si>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</si>
  <si>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</si>
  <si>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</si>
  <si>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</si>
  <si>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</si>
  <si>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</si>
  <si>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</si>
  <si>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</si>
  <si>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</si>
  <si>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</si>
  <si>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</si>
  <si>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</si>
  <si>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</si>
  <si>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</si>
  <si>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</si>
  <si>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</si>
  <si>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</si>
  <si>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</si>
  <si>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</si>
  <si>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</si>
  <si>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</si>
  <si>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</si>
  <si>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</si>
  <si>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</si>
  <si>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</si>
  <si>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</si>
  <si>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</si>
  <si>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</si>
  <si>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</si>
  <si>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</si>
  <si>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</si>
  <si>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</si>
  <si>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</si>
  <si>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</si>
  <si>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</si>
  <si>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</si>
  <si>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</si>
  <si>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</si>
  <si>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</si>
  <si>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</si>
  <si>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</si>
  <si>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</si>
  <si>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</si>
  <si>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</si>
  <si>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</si>
  <si>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</si>
  <si>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</si>
  <si>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</si>
  <si>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</si>
  <si>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</si>
  <si>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</si>
  <si>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</si>
  <si>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</si>
  <si>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</si>
  <si>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</si>
  <si>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</si>
  <si>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</si>
  <si>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</si>
  <si>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</si>
  <si>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</si>
  <si>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</si>
  <si>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</si>
  <si>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</si>
  <si>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</si>
  <si>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</si>
  <si>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</si>
  <si>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</si>
  <si>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</si>
  <si>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</si>
  <si>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</si>
  <si>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</si>
  <si>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</si>
  <si>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</si>
  <si>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</si>
  <si>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</si>
  <si>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</si>
  <si>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</si>
  <si>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</si>
  <si>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</si>
  <si>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</si>
  <si>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</si>
  <si>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</si>
  <si>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</si>
  <si>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</si>
  <si>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</si>
  <si>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</si>
  <si>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</si>
  <si>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</si>
  <si>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</si>
  <si>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</si>
  <si>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</si>
  <si>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</si>
  <si>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</si>
  <si>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</si>
  <si>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</si>
  <si>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</si>
  <si>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</si>
  <si>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</si>
  <si>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</si>
  <si>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</si>
  <si>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</si>
  <si>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</si>
  <si>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</si>
  <si>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</si>
  <si>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</si>
  <si>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</si>
  <si>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</si>
  <si>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</si>
  <si>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</si>
  <si>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</si>
  <si>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</si>
  <si>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</si>
  <si>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</si>
  <si>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</si>
  <si>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</si>
  <si>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</si>
  <si>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</si>
  <si>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</si>
  <si>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</si>
  <si>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</si>
  <si>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</si>
  <si>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</si>
  <si>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</si>
  <si>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</si>
  <si>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</si>
  <si>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</si>
  <si>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</si>
  <si>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</si>
  <si>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</si>
  <si>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</si>
  <si>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</si>
  <si>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</si>
  <si>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</si>
  <si>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</si>
  <si>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</si>
  <si>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</si>
  <si>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</si>
  <si>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</si>
  <si>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</si>
  <si>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</si>
  <si>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</si>
  <si>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</si>
  <si>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</si>
  <si>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</si>
  <si>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</si>
  <si>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</si>
  <si>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</si>
  <si>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</si>
  <si>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</si>
  <si>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</si>
  <si>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</si>
  <si>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</si>
  <si>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</si>
  <si>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</si>
  <si>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</si>
  <si>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</si>
  <si>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</si>
  <si>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</si>
  <si>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</si>
  <si>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</si>
  <si>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</si>
  <si>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</si>
  <si>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</si>
  <si>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</si>
  <si>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</si>
  <si>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</si>
  <si>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</si>
  <si>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</si>
  <si>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</si>
  <si>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</si>
  <si>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</si>
  <si>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</si>
  <si>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</si>
  <si>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</si>
  <si>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</si>
  <si>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</si>
  <si>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</si>
  <si>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</si>
  <si>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</si>
  <si>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</si>
  <si>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</si>
  <si>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</si>
  <si>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</si>
  <si>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</si>
  <si>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</si>
  <si>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</si>
  <si>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</si>
  <si>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</si>
  <si>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</si>
  <si>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</si>
  <si>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</si>
  <si>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</si>
  <si>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</si>
  <si>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</si>
  <si>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</si>
  <si>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</si>
  <si>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</si>
  <si>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</si>
  <si>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</si>
  <si>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</si>
  <si>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</si>
  <si>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</si>
  <si>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</si>
  <si>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</si>
  <si>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</si>
  <si>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</si>
  <si>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</si>
  <si>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</si>
  <si>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</si>
  <si>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</si>
  <si>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</si>
  <si>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</si>
  <si>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</si>
  <si>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</si>
  <si>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</si>
  <si>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</si>
  <si>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</si>
  <si>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</si>
  <si>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</si>
  <si>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</si>
  <si>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</si>
  <si>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</si>
  <si>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</si>
  <si>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</si>
  <si>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</si>
  <si>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</si>
  <si>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</si>
  <si>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</si>
  <si>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</si>
  <si>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</si>
  <si>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</si>
  <si>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</si>
  <si>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</si>
  <si>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</si>
  <si>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</si>
  <si>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</si>
  <si>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</si>
  <si>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</si>
  <si>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</si>
  <si>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</si>
  <si>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</si>
  <si>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</si>
  <si>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</si>
  <si>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</si>
  <si>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</si>
  <si>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</si>
  <si>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</si>
  <si>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</si>
  <si>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</si>
  <si>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</si>
  <si>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</si>
  <si>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</si>
  <si>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</si>
  <si>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</si>
  <si>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</si>
  <si>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</si>
  <si>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</si>
  <si>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</si>
  <si>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</si>
  <si>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</si>
  <si>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</si>
  <si>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</si>
  <si>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</si>
  <si>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</si>
  <si>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</si>
  <si>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</si>
  <si>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</si>
  <si>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</si>
  <si>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</si>
  <si>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</si>
  <si>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</si>
  <si>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</si>
  <si>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</si>
  <si>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</si>
  <si>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</si>
  <si>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</si>
  <si>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</si>
  <si>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</si>
  <si>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</si>
  <si>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</si>
  <si>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</si>
  <si>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</si>
  <si>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</si>
  <si>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</si>
  <si>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</si>
  <si>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</si>
  <si>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</si>
  <si>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</si>
  <si>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</si>
  <si>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</si>
  <si>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</si>
  <si>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</si>
  <si>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</si>
  <si>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</si>
  <si>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</si>
  <si>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</si>
  <si>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</si>
  <si>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</si>
  <si>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</si>
  <si>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</si>
  <si>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</si>
  <si>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</si>
  <si>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</si>
  <si>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</si>
  <si>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</si>
  <si>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</si>
  <si>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</si>
  <si>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</si>
  <si>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</si>
  <si>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</si>
  <si>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</si>
  <si>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</si>
  <si>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</si>
  <si>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</si>
  <si>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</si>
  <si>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</si>
  <si>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</si>
  <si>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</si>
  <si>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</si>
  <si>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</si>
  <si>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</si>
  <si>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</si>
  <si>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</si>
  <si>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</si>
  <si>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</si>
  <si>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</si>
  <si>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</si>
  <si>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</si>
  <si>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</si>
  <si>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</si>
  <si>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</si>
  <si>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</si>
  <si>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</si>
  <si>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</si>
  <si>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</si>
  <si>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</si>
  <si>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</si>
  <si>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</si>
  <si>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</si>
  <si>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</si>
  <si>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</si>
  <si>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</si>
  <si>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</si>
  <si>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</si>
  <si>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</si>
  <si>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</si>
  <si>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</si>
  <si>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</si>
  <si>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</si>
  <si>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</si>
  <si>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</si>
  <si>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</si>
  <si>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</si>
  <si>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</si>
  <si>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</si>
  <si>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</si>
  <si>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</si>
  <si>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</si>
  <si>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</si>
  <si>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</si>
  <si>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</si>
  <si>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</si>
  <si>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</si>
  <si>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</si>
  <si>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</si>
  <si>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</si>
  <si>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</si>
  <si>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</si>
  <si>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</si>
  <si>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</si>
  <si>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</si>
  <si>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</si>
  <si>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</si>
  <si>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</si>
  <si>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</si>
  <si>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</si>
  <si>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</si>
  <si>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</si>
  <si>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</si>
  <si>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</si>
  <si>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</si>
  <si>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</si>
  <si>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</si>
  <si>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</si>
  <si>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</si>
  <si>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</si>
  <si>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</si>
  <si>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</si>
  <si>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</si>
  <si>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</si>
  <si>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</si>
  <si>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</si>
  <si>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</si>
  <si>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</si>
  <si>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</si>
  <si>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</si>
  <si>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</si>
  <si>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</si>
  <si>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</si>
  <si>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</si>
  <si>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</si>
  <si>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</si>
  <si>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</si>
  <si>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</si>
  <si>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</si>
  <si>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</si>
  <si>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</si>
  <si>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</si>
  <si>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</si>
  <si>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</si>
  <si>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</si>
  <si>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</si>
  <si>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</si>
  <si>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</si>
  <si>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</si>
  <si>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</si>
  <si>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</si>
  <si>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</si>
  <si>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</si>
  <si>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</si>
  <si>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</si>
  <si>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</si>
  <si>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</si>
  <si>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</si>
  <si>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</si>
  <si>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</si>
  <si>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</si>
  <si>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</si>
  <si>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</si>
  <si>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</si>
  <si>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</si>
  <si>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</si>
  <si>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</si>
  <si>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</si>
  <si>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</si>
  <si>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</si>
  <si>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</si>
  <si>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</si>
  <si>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</si>
  <si>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</si>
  <si>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</si>
  <si>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</si>
  <si>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</si>
  <si>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</si>
  <si>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</si>
  <si>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</si>
  <si>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</si>
  <si>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</si>
  <si>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</si>
  <si>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</si>
  <si>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</si>
  <si>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</si>
  <si>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</si>
  <si>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</si>
  <si>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</si>
  <si>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</si>
  <si>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</si>
  <si>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</si>
  <si>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</si>
  <si>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</si>
  <si>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</si>
  <si>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</si>
  <si>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</si>
  <si>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</si>
  <si>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</si>
  <si>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</si>
  <si>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</si>
  <si>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</si>
  <si>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</si>
  <si>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</si>
  <si>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</si>
  <si>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</si>
  <si>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</si>
  <si>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</si>
  <si>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</si>
  <si>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</si>
  <si>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</si>
  <si>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</si>
  <si>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</si>
  <si>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</si>
  <si>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</si>
  <si>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</si>
  <si>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</si>
  <si>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</si>
  <si>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</si>
  <si>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</si>
  <si>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</si>
  <si>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</si>
  <si>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</si>
  <si>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</si>
  <si>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</si>
  <si>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</si>
  <si>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</si>
  <si>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</si>
  <si>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</si>
  <si>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</si>
  <si>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</si>
  <si>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</si>
  <si>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</si>
  <si>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</si>
  <si>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</si>
  <si>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</si>
  <si>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</si>
  <si>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</si>
  <si>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</si>
  <si>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</si>
  <si>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</si>
  <si>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</si>
  <si>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</si>
  <si>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</si>
  <si>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</si>
  <si>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</si>
  <si>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</si>
  <si>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</si>
  <si>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</si>
  <si>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</si>
  <si>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</si>
  <si>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</si>
  <si>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</si>
  <si>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</si>
  <si>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</si>
  <si>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</si>
  <si>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</si>
  <si>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</si>
  <si>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</si>
  <si>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</si>
  <si>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</si>
  <si>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</si>
  <si>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</si>
  <si>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</si>
  <si>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</si>
  <si>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</si>
  <si>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</si>
  <si>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</si>
  <si>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</si>
  <si>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</si>
  <si>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</si>
  <si>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</si>
  <si>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</si>
  <si>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</si>
  <si>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</si>
  <si>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</si>
  <si>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</si>
  <si>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</si>
  <si>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</si>
  <si>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</si>
  <si>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</si>
  <si>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</si>
  <si>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</si>
  <si>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</si>
  <si>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</si>
  <si>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</si>
  <si>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</si>
  <si>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</si>
  <si>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</si>
  <si>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</si>
  <si>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</si>
  <si>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</si>
  <si>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</si>
  <si>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</si>
  <si>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</si>
  <si>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</si>
  <si>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</si>
  <si>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</si>
  <si>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</si>
  <si>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</si>
  <si>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</si>
  <si>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</si>
  <si>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</si>
  <si>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</si>
  <si>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</si>
  <si>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</si>
  <si>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</si>
  <si>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</si>
  <si>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</si>
  <si>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</si>
  <si>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</si>
  <si>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</si>
  <si>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</si>
  <si>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</si>
  <si>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</si>
  <si>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</si>
  <si>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</si>
  <si>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</si>
  <si>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</si>
  <si>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</si>
  <si>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</si>
  <si>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</si>
  <si>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</si>
  <si>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</si>
  <si>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</si>
  <si>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</si>
  <si>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</si>
  <si>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</si>
  <si>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</si>
  <si>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</si>
  <si>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</si>
  <si>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</si>
  <si>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</si>
  <si>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</si>
  <si>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</si>
  <si>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</si>
  <si>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</si>
  <si>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</si>
  <si>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</si>
  <si>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</si>
  <si>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</si>
  <si>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</si>
  <si>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</si>
  <si>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</si>
  <si>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</si>
  <si>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</si>
  <si>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</si>
  <si>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</si>
  <si>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</si>
  <si>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</si>
  <si>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</si>
  <si>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</si>
  <si>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</si>
  <si>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</si>
  <si>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</si>
  <si>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</si>
  <si>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</si>
  <si>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</si>
  <si>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</si>
  <si>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</si>
  <si>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</si>
  <si>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</si>
  <si>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</si>
  <si>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</si>
  <si>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</si>
  <si>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</si>
  <si>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</si>
  <si>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</si>
  <si>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</si>
  <si>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</si>
  <si>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</si>
  <si>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</si>
  <si>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</si>
  <si>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</si>
  <si>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</si>
  <si>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</si>
  <si>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</si>
  <si>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</si>
  <si>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</si>
  <si>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</si>
  <si>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</si>
  <si>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</si>
  <si>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</si>
  <si>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</si>
  <si>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</si>
  <si>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</si>
  <si>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</si>
  <si>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</si>
  <si>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</si>
  <si>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</si>
  <si>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</si>
  <si>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</si>
  <si>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</si>
  <si>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</si>
  <si>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</si>
  <si>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</si>
  <si>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</si>
  <si>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</si>
  <si>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</si>
  <si>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</si>
  <si>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</si>
  <si>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</si>
  <si>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</si>
  <si>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</si>
  <si>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</si>
  <si>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</si>
  <si>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</si>
  <si>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</si>
  <si>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</si>
  <si>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</si>
  <si>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</si>
  <si>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</si>
  <si>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</si>
  <si>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</si>
  <si>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</si>
  <si>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</si>
  <si>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</si>
  <si>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</si>
  <si>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</si>
  <si>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</si>
  <si>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</si>
  <si>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</si>
  <si>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</si>
  <si>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</si>
  <si>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</si>
  <si>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</si>
  <si>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</si>
  <si>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</si>
  <si>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</si>
  <si>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</si>
  <si>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</si>
  <si>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</si>
  <si>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</si>
  <si>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</si>
  <si>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</si>
  <si>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</si>
  <si>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</si>
  <si>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</si>
  <si>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</si>
  <si>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</si>
  <si>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</si>
  <si>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</si>
  <si>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</si>
  <si>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</si>
  <si>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</si>
  <si>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</si>
  <si>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</si>
  <si>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</si>
  <si>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</si>
  <si>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</si>
  <si>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</si>
  <si>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</si>
  <si>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</si>
  <si>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</si>
  <si>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</si>
  <si>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</si>
  <si>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</si>
  <si>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</si>
  <si>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</si>
  <si>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</si>
  <si>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</si>
  <si>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</si>
  <si>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</si>
  <si>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</si>
  <si>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</si>
  <si>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</si>
  <si>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</si>
  <si>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</si>
  <si>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</si>
  <si>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</si>
  <si>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</si>
  <si>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</si>
  <si>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</si>
  <si>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</si>
  <si>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</si>
  <si>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</si>
  <si>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</si>
  <si>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</si>
  <si>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</si>
  <si>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</si>
  <si>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</si>
  <si>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</si>
  <si>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</si>
  <si>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</si>
  <si>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</si>
  <si>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</si>
  <si>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</si>
  <si>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</si>
  <si>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</si>
  <si>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</si>
  <si>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</si>
  <si>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</si>
  <si>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</si>
  <si>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</si>
  <si>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</si>
  <si>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</si>
  <si>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</si>
  <si>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</si>
  <si>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</si>
  <si>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</si>
  <si>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</si>
  <si>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</si>
  <si>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</si>
  <si>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</si>
  <si>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</si>
  <si>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</si>
  <si>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</si>
  <si>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</si>
  <si>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</si>
  <si>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</si>
  <si>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</si>
  <si>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</si>
  <si>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</si>
  <si>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</si>
  <si>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</si>
  <si>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</si>
  <si>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</si>
  <si>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</si>
  <si>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</si>
  <si>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</si>
  <si>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</si>
  <si>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</si>
  <si>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</si>
  <si>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</si>
  <si>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</si>
  <si>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</si>
  <si>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</si>
  <si>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</si>
  <si>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</si>
  <si>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</si>
  <si>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</si>
  <si>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</si>
  <si>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</si>
  <si>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</si>
  <si>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</si>
  <si>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</si>
  <si>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</si>
  <si>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</si>
  <si>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</si>
  <si>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</si>
  <si>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</si>
  <si>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</si>
  <si>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</si>
  <si>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</si>
  <si>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</si>
  <si>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</si>
  <si>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</si>
  <si>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</si>
  <si>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</si>
  <si>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</si>
  <si>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</si>
  <si>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</si>
  <si>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</si>
  <si>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</si>
  <si>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</si>
  <si>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</si>
  <si>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</si>
  <si>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</si>
  <si>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</si>
  <si>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</si>
  <si>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</si>
  <si>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</si>
  <si>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</si>
  <si>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</si>
  <si>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</si>
  <si>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</si>
  <si>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</si>
  <si>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</si>
  <si>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</si>
  <si>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</si>
  <si>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</si>
  <si>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</si>
  <si>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</si>
  <si>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</si>
  <si>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</si>
  <si>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</si>
  <si>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</si>
  <si>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</si>
  <si>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</si>
  <si>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</si>
  <si>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</si>
  <si>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</si>
  <si>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</si>
  <si>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</si>
  <si>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</si>
  <si>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</si>
  <si>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</si>
  <si>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</si>
  <si>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</si>
  <si>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</si>
  <si>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</si>
  <si>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</si>
  <si>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</si>
  <si>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</si>
  <si>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</si>
  <si>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</si>
  <si>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</si>
  <si>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</si>
  <si>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</si>
  <si>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</si>
  <si>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</si>
  <si>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</si>
  <si>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</si>
  <si>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</si>
  <si>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</si>
  <si>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</si>
  <si>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</si>
  <si>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</si>
  <si>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</si>
  <si>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</si>
  <si>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</si>
  <si>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</si>
  <si>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</si>
  <si>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</si>
  <si>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</si>
  <si>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</si>
  <si>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</si>
  <si>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</si>
  <si>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</si>
  <si>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</si>
  <si>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</si>
  <si>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</si>
  <si>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</si>
  <si>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</si>
  <si>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</si>
  <si>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</si>
  <si>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</si>
  <si>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</si>
  <si>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</si>
  <si>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</si>
  <si>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</si>
  <si>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</si>
  <si>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</si>
  <si>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</si>
  <si>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</si>
  <si>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</si>
  <si>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</si>
  <si>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</si>
  <si>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</si>
  <si>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</si>
  <si>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</si>
  <si>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</si>
  <si>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</si>
  <si>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</si>
  <si>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</si>
  <si>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</si>
  <si>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</si>
  <si>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</si>
  <si>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</si>
  <si>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</si>
  <si>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</si>
  <si>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</si>
  <si>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</si>
  <si>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</si>
  <si>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</si>
  <si>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</si>
  <si>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</si>
  <si>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</si>
  <si>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</si>
  <si>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</si>
  <si>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</si>
  <si>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</si>
  <si>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</si>
  <si>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</si>
  <si>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</si>
  <si>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</si>
  <si>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</si>
  <si>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</si>
  <si>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</si>
  <si>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</si>
  <si>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</si>
  <si>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</si>
  <si>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</si>
  <si>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</si>
  <si>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</si>
  <si>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</si>
  <si>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</si>
  <si>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</si>
  <si>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</si>
  <si>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</si>
  <si>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</si>
  <si>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</si>
  <si>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</si>
  <si>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</si>
  <si>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</si>
  <si>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</si>
  <si>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</si>
  <si>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</si>
  <si>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</si>
  <si>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</si>
  <si>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</si>
  <si>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</si>
  <si>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</si>
  <si>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</si>
  <si>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</si>
  <si>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</si>
  <si>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</si>
  <si>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</si>
  <si>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</si>
  <si>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</si>
  <si>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</si>
  <si>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</si>
  <si>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</si>
  <si>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</si>
  <si>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</si>
  <si>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</si>
  <si>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</si>
  <si>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</si>
  <si>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</si>
  <si>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</si>
  <si>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</si>
  <si>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</si>
  <si>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</si>
  <si>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</si>
  <si>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</si>
  <si>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</si>
  <si>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</si>
  <si>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</si>
  <si>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</si>
  <si>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</si>
  <si>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</si>
  <si>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</si>
  <si>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</si>
  <si>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</si>
  <si>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</si>
  <si>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</si>
  <si>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</si>
  <si>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</si>
  <si>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</si>
  <si>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</si>
  <si>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</si>
  <si>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</si>
  <si>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</si>
  <si>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</si>
  <si>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</si>
  <si>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</si>
  <si>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</si>
  <si>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</si>
  <si>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</si>
  <si>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</si>
  <si>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</si>
  <si>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</si>
  <si>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</si>
  <si>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</si>
  <si>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</si>
  <si>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</si>
  <si>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</si>
  <si>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</si>
  <si>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</si>
  <si>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</si>
  <si>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</si>
  <si>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</si>
  <si>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</si>
  <si>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</si>
  <si>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</si>
  <si>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</si>
  <si>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</si>
  <si>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</si>
  <si>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</si>
  <si>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</si>
  <si>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</si>
  <si>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</si>
  <si>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</si>
  <si>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</si>
  <si>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</si>
  <si>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</si>
  <si>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</si>
  <si>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</si>
  <si>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</si>
  <si>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</si>
  <si>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</si>
  <si>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</si>
  <si>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</si>
  <si>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</si>
  <si>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</si>
  <si>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</si>
  <si>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</si>
  <si>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</si>
  <si>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</si>
  <si>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</si>
  <si>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</si>
  <si>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</si>
  <si>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</si>
  <si>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</si>
  <si>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</si>
  <si>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</si>
  <si>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</si>
  <si>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</si>
  <si>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</si>
  <si>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</si>
  <si>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</si>
  <si>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</si>
  <si>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</si>
  <si>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</si>
  <si>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</si>
  <si>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</si>
  <si>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</si>
  <si>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</si>
  <si>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</si>
  <si>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</si>
  <si>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</si>
  <si>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</si>
  <si>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</si>
  <si>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</si>
  <si>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</si>
  <si>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</si>
  <si>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</si>
  <si>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</si>
  <si>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</si>
  <si>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</si>
  <si>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</si>
  <si>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</si>
  <si>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</si>
  <si>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</si>
  <si>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</si>
  <si>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</si>
  <si>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</si>
  <si>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</si>
  <si>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</si>
  <si>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</si>
  <si>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</si>
  <si>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</si>
  <si>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</si>
  <si>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</si>
  <si>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</si>
  <si>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</si>
  <si>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</si>
  <si>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</si>
  <si>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</si>
  <si>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</si>
  <si>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</si>
  <si>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</si>
  <si>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</si>
  <si>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</si>
  <si>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</si>
  <si>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</si>
  <si>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</si>
  <si>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</si>
  <si>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</si>
  <si>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</si>
  <si>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</si>
  <si>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</si>
  <si>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</si>
  <si>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</si>
  <si>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</si>
  <si>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</si>
  <si>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</si>
  <si>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</si>
  <si>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</si>
  <si>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</si>
  <si>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</si>
  <si>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</si>
  <si>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</si>
  <si>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</si>
  <si>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</si>
  <si>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</si>
  <si>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</si>
  <si>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</si>
  <si>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</si>
  <si>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</si>
  <si>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</si>
  <si>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</si>
  <si>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</si>
  <si>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</si>
  <si>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</si>
  <si>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</si>
  <si>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</si>
  <si>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</si>
  <si>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</si>
  <si>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</si>
  <si>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</si>
  <si>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</si>
  <si>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</si>
  <si>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</si>
  <si>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</si>
  <si>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</si>
  <si>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</si>
  <si>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</si>
  <si>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</si>
  <si>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</si>
  <si>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</si>
  <si>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</si>
  <si>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</si>
  <si>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</si>
  <si>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</si>
  <si>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</si>
  <si>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</si>
  <si>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</si>
  <si>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</si>
  <si>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</si>
  <si>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</si>
  <si>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</si>
  <si>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</si>
  <si>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</si>
  <si>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</si>
  <si>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</si>
  <si>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</si>
  <si>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</si>
  <si>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</si>
  <si>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</si>
  <si>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</si>
  <si>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</si>
  <si>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</si>
  <si>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</si>
  <si>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</si>
  <si>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</si>
  <si>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</si>
  <si>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</si>
  <si>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</si>
  <si>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</si>
  <si>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</si>
  <si>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</si>
  <si>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</si>
  <si>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</si>
  <si>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</si>
  <si>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</si>
  <si>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</si>
  <si>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</si>
  <si>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</si>
  <si>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</si>
  <si>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</si>
  <si>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</si>
  <si>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</si>
  <si>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</si>
  <si>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</si>
  <si>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</si>
  <si>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</si>
  <si>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</si>
  <si>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</si>
  <si>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</si>
  <si>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</si>
  <si>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</si>
  <si>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</si>
  <si>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</si>
  <si>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</si>
  <si>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</si>
  <si>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</si>
  <si>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</si>
  <si>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</si>
  <si>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</si>
  <si>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</si>
  <si>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</si>
  <si>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</si>
  <si>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</si>
  <si>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</si>
  <si>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</si>
  <si>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</si>
  <si>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</si>
  <si>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</si>
  <si>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</si>
  <si>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</si>
  <si>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</si>
  <si>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</si>
  <si>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</si>
  <si>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</si>
  <si>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</si>
  <si>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</si>
  <si>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</si>
  <si>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</si>
  <si>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</si>
  <si>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</si>
  <si>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</si>
  <si>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</si>
  <si>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</si>
  <si>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</si>
  <si>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</si>
  <si>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</si>
  <si>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</si>
  <si>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</si>
  <si>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</si>
  <si>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</si>
  <si>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</si>
  <si>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</si>
  <si>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</si>
  <si>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</si>
  <si>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</si>
  <si>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</si>
  <si>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</si>
  <si>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</si>
  <si>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</si>
  <si>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</si>
  <si>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</si>
  <si>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</si>
  <si>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</si>
  <si>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</si>
  <si>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</si>
  <si>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</si>
  <si>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</si>
  <si>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</si>
  <si>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</si>
  <si>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</si>
  <si>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</si>
  <si>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</si>
  <si>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</si>
  <si>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</si>
  <si>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</si>
  <si>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</si>
  <si>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</si>
  <si>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</si>
  <si>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</si>
  <si>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</si>
  <si>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</si>
  <si>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</si>
  <si>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</si>
  <si>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</si>
  <si>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</si>
  <si>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</si>
  <si>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</si>
  <si>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</si>
  <si>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</si>
  <si>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</si>
  <si>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</si>
  <si>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</si>
  <si>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</si>
  <si>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</si>
  <si>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</si>
  <si>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</si>
  <si>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</si>
  <si>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</si>
  <si>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</si>
  <si>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</si>
  <si>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</si>
  <si>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</si>
  <si>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</si>
  <si>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</si>
  <si>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</si>
  <si>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</si>
  <si>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</si>
  <si>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</si>
  <si>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</si>
  <si>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</si>
  <si>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</si>
  <si>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</si>
  <si>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</si>
  <si>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</si>
  <si>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</si>
  <si>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</si>
  <si>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</si>
  <si>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</si>
  <si>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</si>
  <si>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</si>
  <si>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</si>
  <si>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</si>
  <si>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</si>
  <si>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</si>
  <si>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</si>
  <si>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</si>
  <si>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</si>
  <si>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</si>
  <si>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</si>
  <si>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</si>
  <si>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</si>
  <si>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</si>
  <si>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</si>
  <si>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</si>
  <si>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</si>
  <si>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</si>
  <si>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</si>
  <si>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</si>
  <si>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</si>
  <si>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</si>
  <si>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</si>
  <si>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</si>
  <si>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</si>
  <si>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</si>
  <si>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</si>
  <si>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</si>
  <si>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</si>
  <si>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</si>
  <si>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</si>
  <si>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</si>
  <si>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</si>
  <si>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</si>
  <si>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</si>
  <si>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</si>
  <si>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</si>
  <si>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</si>
  <si>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</si>
  <si>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</si>
  <si>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</si>
  <si>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</si>
  <si>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</si>
  <si>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</si>
  <si>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</si>
  <si>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</si>
  <si>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</si>
  <si>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</si>
  <si>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</si>
  <si>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</si>
  <si>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</si>
  <si>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</si>
  <si>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</si>
  <si>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</si>
  <si>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</si>
  <si>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</si>
  <si>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</si>
  <si>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</si>
  <si>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</si>
  <si>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</si>
  <si>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</si>
  <si>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</si>
  <si>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</si>
  <si>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</si>
  <si>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</si>
  <si>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</si>
  <si>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</si>
  <si>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</si>
  <si>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</si>
  <si>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</si>
  <si>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</si>
  <si>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</si>
  <si>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</si>
  <si>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</si>
  <si>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</si>
  <si>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</si>
  <si>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</si>
  <si>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</si>
  <si>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</si>
  <si>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</si>
  <si>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</si>
  <si>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</si>
  <si>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</si>
  <si>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</si>
  <si>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</si>
  <si>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</si>
  <si>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</si>
  <si>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</si>
  <si>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</si>
  <si>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</si>
  <si>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</si>
  <si>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</si>
  <si>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</si>
  <si>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</si>
  <si>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</si>
  <si>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</si>
  <si>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</si>
  <si>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</si>
  <si>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</si>
  <si>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</si>
  <si>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</si>
  <si>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</si>
  <si>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</si>
  <si>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</si>
  <si>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</si>
  <si>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</si>
  <si>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</si>
  <si>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</si>
  <si>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</si>
  <si>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</si>
  <si>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</si>
  <si>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</si>
  <si>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</si>
  <si>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</si>
  <si>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</si>
  <si>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</si>
  <si>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</si>
  <si>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</si>
  <si>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</si>
  <si>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</si>
  <si>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</si>
  <si>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</si>
  <si>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</si>
  <si>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</si>
  <si>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</si>
  <si>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</si>
  <si>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</si>
  <si>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</si>
  <si>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</si>
  <si>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</si>
  <si>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</si>
  <si>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</si>
  <si>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</si>
  <si>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</si>
  <si>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</si>
  <si>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</si>
  <si>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</si>
  <si>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</si>
  <si>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</si>
  <si>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</si>
  <si>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</si>
  <si>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</si>
  <si>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</si>
  <si>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</si>
  <si>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</si>
  <si>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</si>
  <si>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</si>
  <si>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</si>
  <si>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</si>
  <si>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</si>
  <si>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</si>
  <si>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</si>
  <si>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</si>
  <si>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</si>
  <si>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</si>
  <si>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</si>
  <si>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</si>
  <si>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</si>
  <si>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</si>
  <si>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</si>
  <si>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</si>
  <si>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</si>
  <si>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</si>
  <si>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</si>
  <si>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</si>
  <si>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</si>
  <si>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</si>
  <si>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</si>
  <si>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</si>
  <si>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</si>
  <si>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</si>
  <si>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</si>
  <si>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</si>
  <si>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</si>
  <si>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</si>
  <si>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</si>
  <si>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</si>
  <si>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</si>
  <si>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</si>
  <si>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</si>
  <si>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</si>
  <si>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</si>
  <si>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</si>
  <si>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</si>
  <si>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</si>
  <si>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</si>
  <si>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</si>
  <si>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</si>
  <si>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</si>
  <si>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</si>
  <si>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</si>
  <si>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</si>
  <si>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</si>
  <si>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</si>
  <si>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</si>
  <si>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</si>
  <si>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</si>
  <si>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</si>
  <si>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</si>
  <si>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</si>
  <si>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</si>
  <si>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</si>
  <si>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</si>
  <si>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</si>
  <si>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</si>
  <si>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</si>
  <si>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</si>
  <si>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</si>
  <si>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</si>
  <si>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</si>
  <si>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</si>
  <si>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</si>
  <si>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</si>
  <si>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</si>
  <si>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</si>
  <si>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</si>
  <si>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</si>
  <si>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</si>
  <si>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</si>
  <si>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</si>
  <si>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</si>
  <si>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</si>
  <si>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</si>
  <si>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</si>
  <si>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</si>
  <si>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</si>
  <si>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</si>
  <si>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</si>
  <si>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</si>
  <si>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</si>
  <si>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</si>
  <si>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</si>
  <si>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</si>
  <si>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</si>
  <si>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</si>
  <si>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</si>
  <si>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</si>
  <si>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</si>
  <si>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</si>
  <si>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</si>
  <si>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</si>
  <si>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</si>
  <si>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</si>
  <si>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</si>
  <si>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</si>
  <si>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</si>
  <si>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</si>
  <si>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</si>
  <si>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</si>
  <si>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</si>
  <si>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</si>
  <si>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</si>
  <si>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</si>
  <si>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</si>
  <si>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</si>
  <si>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</si>
  <si>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</si>
  <si>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</si>
  <si>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</si>
  <si>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</si>
  <si>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</si>
  <si>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</si>
  <si>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</si>
  <si>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</si>
  <si>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</si>
  <si>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</si>
  <si>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</si>
  <si>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</si>
  <si>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</si>
  <si>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</si>
  <si>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</si>
  <si>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</si>
  <si>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</si>
  <si>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</si>
  <si>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</si>
  <si>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</si>
  <si>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</si>
  <si>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</si>
  <si>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</si>
  <si>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</si>
  <si>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</si>
  <si>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</si>
  <si>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</si>
  <si>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</si>
  <si>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</si>
  <si>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</si>
  <si>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</si>
  <si>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</si>
  <si>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</si>
  <si>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</si>
  <si>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</si>
  <si>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</si>
  <si>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</si>
  <si>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</si>
  <si>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</si>
  <si>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</si>
  <si>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</si>
  <si>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</si>
  <si>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</si>
  <si>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</si>
  <si>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</si>
  <si>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</si>
  <si>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</si>
  <si>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</si>
  <si>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</si>
  <si>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</si>
  <si>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</si>
  <si>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</si>
  <si>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</si>
  <si>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</si>
  <si>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</si>
  <si>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</si>
  <si>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</si>
  <si>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</si>
  <si>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</si>
  <si>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</si>
  <si>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</si>
  <si>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</si>
  <si>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</si>
  <si>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</si>
  <si>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</si>
  <si>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</si>
  <si>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</si>
  <si>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</si>
  <si>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</si>
  <si>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</si>
  <si>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</si>
  <si>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</si>
  <si>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</si>
  <si>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</si>
  <si>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</si>
  <si>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</si>
  <si>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</si>
  <si>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</si>
  <si>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</si>
  <si>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</si>
  <si>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</si>
  <si>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</si>
  <si>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</si>
  <si>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</si>
  <si>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</si>
  <si>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</si>
  <si>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</si>
  <si>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</si>
  <si>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</si>
  <si>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</si>
  <si>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</si>
  <si>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</si>
  <si>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</si>
  <si>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</si>
  <si>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</si>
  <si>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</si>
  <si>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</si>
  <si>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</si>
  <si>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</si>
  <si>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</si>
  <si>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</si>
  <si>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</si>
  <si>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</si>
  <si>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</si>
  <si>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</si>
  <si>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</si>
  <si>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</si>
  <si>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</si>
  <si>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</si>
  <si>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</si>
  <si>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</si>
  <si>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</si>
  <si>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</si>
  <si>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</si>
  <si>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</si>
  <si>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</si>
  <si>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</si>
  <si>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</si>
  <si>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</si>
  <si>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</si>
  <si>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</si>
  <si>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</si>
  <si>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</si>
  <si>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</si>
  <si>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</si>
  <si>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</si>
  <si>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</si>
  <si>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</si>
  <si>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</si>
  <si>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</si>
  <si>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</si>
  <si>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</si>
  <si>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</si>
  <si>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</si>
  <si>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</si>
  <si>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</si>
  <si>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</si>
  <si>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</si>
  <si>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</si>
  <si>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</si>
  <si>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</si>
  <si>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</si>
  <si>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</si>
  <si>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</si>
  <si>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</si>
  <si>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</si>
  <si>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</si>
  <si>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</si>
  <si>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</si>
  <si>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</si>
  <si>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</si>
  <si>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</si>
  <si>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</si>
  <si>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</si>
  <si>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</si>
  <si>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</si>
  <si>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</si>
  <si>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</si>
  <si>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</si>
  <si>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</si>
  <si>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</si>
  <si>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</si>
  <si>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</si>
  <si>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</si>
  <si>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</si>
  <si>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</si>
  <si>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</si>
  <si>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</si>
  <si>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</si>
  <si>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</si>
  <si>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</si>
  <si>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</si>
  <si>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</si>
  <si>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</si>
  <si>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</si>
  <si>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</si>
  <si>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</si>
  <si>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</si>
  <si>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</si>
  <si>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</si>
  <si>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</si>
  <si>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</si>
  <si>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</si>
  <si>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</si>
  <si>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</si>
  <si>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</si>
  <si>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</si>
  <si>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</si>
  <si>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</si>
  <si>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</si>
  <si>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</si>
  <si>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</si>
  <si>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</si>
  <si>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</si>
  <si>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</si>
  <si>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</si>
  <si>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</si>
  <si>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</si>
  <si>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</si>
  <si>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</si>
  <si>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</si>
  <si>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</si>
  <si>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</si>
  <si>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</si>
  <si>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</si>
  <si>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</si>
  <si>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</si>
  <si>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</si>
  <si>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</si>
  <si>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</si>
  <si>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</si>
  <si>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</si>
  <si>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</si>
  <si>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</si>
  <si>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</si>
  <si>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</si>
  <si>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</si>
  <si>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</si>
  <si>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</si>
  <si>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</si>
  <si>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</si>
  <si>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</si>
  <si>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</si>
  <si>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</si>
  <si>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</si>
  <si>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</si>
  <si>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</si>
  <si>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</si>
  <si>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</si>
  <si>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</si>
  <si>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</si>
  <si>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</si>
  <si>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</si>
  <si>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</si>
  <si>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</si>
  <si>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</si>
  <si>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</si>
  <si>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</si>
  <si>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</si>
  <si>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</si>
  <si>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</si>
  <si>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</si>
  <si>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</si>
  <si>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</si>
  <si>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</si>
  <si>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</si>
  <si>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</si>
  <si>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</si>
  <si>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</si>
  <si>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</si>
  <si>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</si>
  <si>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</si>
  <si>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</si>
  <si>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</si>
  <si>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</si>
  <si>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</si>
  <si>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</si>
  <si>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</si>
  <si>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</si>
  <si>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</si>
  <si>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</si>
  <si>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</si>
  <si>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</si>
  <si>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</si>
  <si>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</si>
  <si>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</si>
  <si>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</si>
  <si>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</si>
  <si>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</si>
  <si>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</si>
  <si>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</si>
  <si>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</si>
  <si>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</si>
  <si>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</si>
  <si>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</si>
  <si>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</si>
  <si>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</si>
  <si>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</si>
  <si>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</si>
  <si>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</si>
  <si>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</si>
  <si>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</si>
  <si>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</si>
  <si>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</si>
  <si>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</si>
  <si>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</si>
  <si>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</si>
  <si>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</si>
  <si>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</si>
  <si>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</si>
  <si>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</si>
  <si>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</si>
  <si>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</si>
  <si>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</si>
  <si>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</si>
  <si>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</si>
  <si>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</si>
  <si>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</si>
  <si>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</si>
  <si>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</si>
  <si>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</si>
  <si>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</si>
  <si>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</si>
  <si>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</si>
  <si>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</si>
  <si>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</si>
  <si>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</si>
  <si>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</si>
  <si>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</si>
  <si>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</si>
  <si>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</si>
  <si>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</si>
  <si>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</si>
  <si>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</si>
  <si>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</si>
  <si>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</si>
  <si>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</si>
  <si>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</si>
  <si>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</si>
  <si>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</si>
  <si>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</si>
  <si>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</si>
  <si>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</si>
  <si>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</si>
  <si>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</si>
  <si>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</si>
  <si>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</si>
  <si>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</si>
  <si>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</si>
  <si>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</si>
  <si>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</si>
  <si>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</si>
  <si>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</si>
  <si>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</si>
  <si>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</si>
  <si>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</si>
  <si>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</si>
  <si>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</si>
  <si>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</si>
  <si>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</si>
  <si>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</si>
  <si>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</si>
  <si>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</si>
  <si>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</si>
  <si>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</si>
  <si>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</si>
  <si>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</si>
  <si>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</si>
  <si>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</si>
  <si>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</si>
  <si>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</si>
  <si>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</si>
  <si>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</si>
  <si>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</si>
  <si>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</si>
  <si>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</si>
  <si>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</si>
  <si>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</si>
  <si>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</si>
  <si>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</si>
  <si>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</si>
  <si>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</si>
  <si>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</si>
  <si>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</si>
  <si>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</si>
  <si>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</si>
  <si>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</si>
  <si>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</si>
  <si>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</si>
  <si>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</si>
  <si>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</si>
  <si>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</si>
  <si>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</si>
  <si>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</si>
  <si>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</si>
  <si>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</si>
  <si>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</si>
  <si>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</si>
  <si>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</si>
  <si>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</si>
  <si>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</si>
  <si>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</si>
  <si>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</si>
  <si>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</si>
  <si>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</si>
  <si>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</si>
  <si>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</si>
  <si>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</si>
  <si>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</si>
  <si>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</si>
  <si>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</si>
  <si>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</si>
  <si>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</si>
  <si>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</si>
  <si>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</si>
  <si>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</si>
  <si>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</si>
  <si>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</si>
  <si>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</si>
  <si>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</si>
  <si>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</si>
  <si>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</si>
  <si>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</si>
  <si>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</si>
  <si>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</si>
  <si>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</si>
  <si>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</si>
  <si>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</si>
  <si>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</si>
  <si>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</si>
  <si>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</si>
  <si>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</si>
  <si>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</si>
  <si>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</si>
  <si>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</si>
  <si>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</si>
  <si>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</si>
  <si>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</si>
  <si>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</si>
  <si>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</si>
  <si>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</si>
  <si>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</si>
  <si>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</si>
  <si>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</si>
  <si>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</si>
  <si>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</si>
  <si>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</si>
  <si>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</si>
  <si>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</si>
  <si>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</si>
  <si>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</si>
  <si>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</si>
  <si>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</si>
  <si>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</si>
  <si>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</si>
  <si>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</si>
  <si>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</si>
  <si>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</si>
  <si>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</si>
  <si>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</si>
  <si>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</si>
  <si>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</si>
  <si>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</si>
  <si>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</si>
  <si>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</si>
  <si>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</si>
  <si>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</si>
  <si>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</si>
  <si>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</si>
  <si>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</si>
  <si>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</si>
  <si>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</si>
  <si>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</si>
  <si>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</si>
  <si>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</si>
  <si>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</si>
  <si>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</si>
  <si>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</si>
  <si>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</si>
  <si>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</si>
  <si>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</si>
  <si>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</si>
  <si>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</si>
  <si>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</si>
  <si>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</si>
  <si>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</si>
  <si>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</si>
  <si>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</si>
  <si>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</si>
  <si>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</si>
  <si>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</si>
  <si>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</si>
  <si>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</si>
  <si>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</si>
  <si>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</si>
  <si>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</si>
  <si>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</si>
  <si>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</si>
  <si>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</si>
  <si>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</si>
  <si>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</si>
  <si>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</si>
  <si>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</si>
  <si>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</si>
  <si>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</si>
  <si>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</si>
  <si>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</si>
  <si>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</si>
  <si>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</si>
  <si>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</si>
  <si>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</si>
  <si>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</si>
  <si>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</si>
  <si>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</si>
  <si>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</si>
  <si>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</si>
  <si>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</si>
  <si>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</si>
  <si>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</si>
  <si>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</si>
  <si>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</si>
  <si>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</si>
  <si>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</si>
  <si>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</si>
  <si>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</si>
  <si>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</si>
  <si>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</si>
  <si>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</si>
  <si>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</si>
  <si>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</si>
  <si>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</si>
  <si>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</si>
  <si>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</si>
  <si>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</si>
  <si>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</si>
  <si>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</si>
  <si>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</si>
  <si>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</si>
  <si>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</si>
  <si>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</si>
  <si>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</si>
  <si>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</si>
  <si>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</si>
  <si>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</si>
  <si>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</si>
  <si>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</si>
  <si>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</si>
  <si>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</si>
  <si>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</si>
  <si>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</si>
  <si>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</si>
  <si>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</si>
  <si>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</si>
  <si>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</si>
  <si>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</si>
  <si>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</si>
  <si>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</si>
  <si>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</si>
  <si>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</si>
  <si>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</si>
  <si>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</si>
  <si>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</si>
  <si>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</si>
  <si>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</si>
  <si>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</si>
  <si>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</si>
  <si>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</si>
  <si>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</si>
  <si>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</si>
  <si>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</si>
  <si>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</si>
  <si>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</si>
  <si>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</si>
  <si>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</si>
  <si>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</si>
  <si>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</si>
  <si>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</si>
  <si>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</si>
  <si>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</si>
  <si>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</si>
  <si>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</si>
  <si>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</si>
  <si>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</si>
  <si>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</si>
  <si>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</si>
  <si>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</si>
  <si>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</si>
  <si>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</si>
  <si>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</si>
  <si>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</si>
  <si>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</si>
  <si>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</si>
  <si>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</si>
  <si>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</si>
  <si>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</si>
  <si>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</si>
  <si>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</si>
  <si>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</si>
  <si>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</si>
  <si>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</si>
  <si>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</si>
  <si>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</si>
  <si>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</si>
  <si>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</si>
  <si>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</si>
  <si>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</si>
  <si>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</si>
  <si>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</si>
  <si>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</si>
  <si>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</si>
  <si>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</si>
  <si>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</si>
  <si>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</si>
  <si>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</si>
  <si>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</si>
  <si>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</si>
  <si>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</si>
  <si>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</si>
  <si>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</si>
  <si>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</si>
  <si>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</si>
  <si>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</si>
  <si>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</si>
  <si>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</si>
  <si>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</si>
  <si>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</si>
  <si>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</si>
  <si>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</si>
  <si>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</si>
  <si>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</si>
  <si>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</si>
  <si>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</si>
  <si>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</si>
  <si>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</si>
  <si>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</si>
  <si>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</si>
  <si>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</si>
  <si>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</si>
  <si>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</si>
  <si>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</si>
  <si>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</si>
  <si>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</si>
  <si>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</si>
  <si>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</si>
  <si>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</si>
  <si>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</si>
  <si>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</si>
  <si>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</si>
  <si>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</si>
  <si>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</si>
  <si>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</si>
  <si>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</si>
  <si>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</si>
  <si>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</si>
  <si>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</si>
  <si>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</si>
  <si>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</si>
  <si>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</si>
  <si>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</si>
  <si>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</si>
  <si>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</si>
  <si>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</si>
  <si>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</si>
  <si>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</si>
  <si>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</si>
  <si>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</si>
  <si>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</si>
  <si>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</si>
  <si>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</si>
  <si>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</si>
  <si>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</si>
  <si>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</si>
  <si>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</si>
  <si>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</si>
  <si>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</si>
  <si>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</si>
  <si>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</si>
  <si>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</si>
  <si>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</si>
  <si>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</si>
  <si>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</si>
  <si>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</si>
  <si>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</si>
  <si>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</si>
  <si>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</si>
  <si>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</si>
  <si>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</si>
  <si>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</si>
  <si>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</si>
  <si>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</si>
  <si>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</si>
  <si>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</si>
  <si>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</si>
  <si>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</si>
  <si>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</si>
  <si>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</si>
  <si>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</si>
  <si>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</si>
  <si>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</si>
  <si>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</si>
  <si>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</si>
  <si>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</si>
  <si>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</si>
  <si>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</si>
  <si>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</si>
  <si>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</si>
  <si>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</si>
  <si>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</si>
  <si>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</si>
  <si>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</si>
  <si>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</si>
  <si>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</si>
  <si>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</si>
  <si>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</si>
  <si>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</si>
  <si>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</si>
  <si>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</si>
  <si>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</si>
  <si>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</si>
  <si>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</si>
  <si>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</si>
  <si>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</si>
  <si>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</si>
  <si>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</si>
  <si>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</si>
  <si>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</si>
  <si>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</si>
  <si>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</si>
  <si>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</si>
  <si>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</si>
  <si>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</si>
  <si>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</si>
  <si>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</si>
  <si>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</si>
  <si>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</si>
  <si>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</si>
  <si>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</si>
  <si>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</si>
  <si>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</si>
  <si>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</si>
  <si>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</si>
  <si>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</si>
  <si>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</si>
  <si>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</si>
  <si>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</si>
  <si>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</si>
  <si>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</si>
  <si>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</si>
  <si>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</si>
  <si>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</si>
  <si>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</si>
  <si>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</si>
  <si>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</si>
  <si>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</si>
  <si>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</si>
  <si>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</si>
  <si>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</si>
  <si>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</si>
  <si>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</si>
  <si>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</si>
  <si>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</si>
  <si>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</si>
  <si>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</si>
  <si>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</si>
  <si>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</si>
  <si>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</si>
  <si>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</si>
  <si>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</si>
  <si>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</si>
  <si>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</si>
  <si>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</si>
  <si>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</si>
  <si>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</si>
  <si>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</si>
  <si>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</si>
  <si>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</si>
  <si>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</si>
  <si>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</si>
  <si>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</si>
  <si>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</si>
  <si>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</si>
  <si>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</si>
  <si>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</si>
  <si>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</si>
  <si>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</si>
  <si>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</si>
  <si>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</si>
  <si>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</si>
  <si>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</si>
  <si>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</si>
  <si>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</si>
  <si>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</si>
  <si>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</si>
  <si>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</si>
  <si>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</si>
  <si>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</si>
  <si>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</si>
  <si>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</si>
  <si>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</si>
  <si>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</si>
  <si>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</si>
  <si>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</si>
  <si>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</si>
  <si>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</si>
  <si>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</si>
  <si>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</si>
  <si>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</si>
  <si>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</si>
  <si>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</si>
  <si>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</si>
  <si>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</si>
  <si>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</si>
  <si>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</si>
  <si>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</si>
  <si>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</si>
  <si>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</si>
  <si>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</si>
  <si>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</si>
  <si>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</si>
  <si>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</si>
  <si>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</si>
  <si>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</si>
  <si>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</si>
  <si>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</si>
  <si>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</si>
  <si>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</si>
  <si>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</si>
  <si>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</si>
  <si>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</si>
  <si>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</si>
  <si>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</si>
  <si>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</si>
  <si>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</si>
  <si>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</si>
  <si>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</si>
  <si>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</si>
  <si>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</si>
  <si>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</si>
  <si>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</si>
  <si>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</si>
  <si>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</si>
  <si>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</si>
  <si>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</si>
  <si>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</si>
  <si>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</si>
  <si>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</si>
  <si>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</si>
  <si>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</si>
  <si>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</si>
  <si>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</si>
  <si>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</si>
  <si>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</si>
  <si>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</si>
  <si>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</si>
  <si>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</si>
  <si>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</si>
  <si>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</si>
  <si>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</si>
  <si>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</si>
  <si>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</si>
  <si>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</si>
  <si>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</si>
  <si>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</si>
  <si>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</si>
  <si>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</si>
  <si>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</si>
  <si>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</si>
  <si>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</si>
  <si>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</si>
  <si>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</si>
  <si>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</si>
  <si>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</si>
  <si>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</si>
  <si>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</si>
  <si>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</si>
  <si>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</si>
  <si>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</si>
  <si>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</si>
  <si>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</si>
  <si>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</si>
  <si>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</si>
  <si>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</si>
  <si>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</si>
  <si>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</si>
  <si>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</si>
  <si>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</si>
  <si>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</si>
  <si>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</si>
  <si>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</si>
  <si>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</si>
  <si>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</si>
  <si>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</si>
  <si>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</si>
  <si>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</si>
  <si>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</si>
  <si>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</si>
  <si>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</si>
  <si>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</si>
  <si>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</si>
  <si>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</si>
  <si>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</si>
  <si>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</si>
  <si>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</si>
  <si>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</si>
  <si>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</si>
  <si>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</si>
  <si>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</si>
  <si>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</si>
  <si>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</si>
  <si>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</si>
  <si>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</si>
  <si>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</si>
  <si>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</si>
  <si>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</si>
  <si>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</si>
  <si>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</si>
  <si>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</si>
  <si>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</si>
  <si>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</si>
  <si>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</si>
  <si>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</si>
  <si>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</si>
  <si>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</si>
  <si>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</si>
  <si>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</si>
  <si>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</si>
  <si>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</si>
  <si>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</si>
  <si>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</si>
  <si>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</si>
  <si>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</si>
  <si>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</si>
  <si>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</si>
  <si>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</si>
  <si>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</si>
  <si>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</si>
  <si>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</si>
  <si>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</si>
  <si>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</si>
  <si>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</si>
  <si>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</si>
  <si>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</si>
  <si>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</si>
  <si>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</si>
  <si>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</si>
  <si>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</si>
  <si>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</si>
  <si>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</si>
  <si>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</si>
  <si>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</si>
  <si>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</si>
  <si>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</si>
  <si>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</si>
  <si>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</si>
  <si>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</si>
  <si>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</si>
  <si>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</si>
  <si>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</si>
  <si>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</si>
  <si>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</si>
  <si>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</si>
  <si>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</si>
  <si>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</si>
  <si>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</si>
  <si>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</si>
  <si>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</si>
  <si>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</si>
  <si>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</si>
  <si>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</si>
  <si>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</si>
  <si>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</si>
  <si>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</si>
  <si>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</si>
  <si>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</si>
  <si>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</si>
  <si>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</si>
  <si>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</si>
  <si>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</si>
  <si>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</si>
  <si>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</si>
  <si>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</si>
  <si>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</si>
  <si>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</si>
  <si>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</si>
  <si>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</si>
  <si>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</si>
  <si>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</si>
  <si>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</si>
  <si>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</si>
  <si>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</si>
  <si>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</si>
  <si>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</si>
  <si>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</si>
  <si>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</si>
  <si>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</si>
  <si>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</si>
  <si>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</si>
  <si>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</si>
  <si>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</si>
  <si>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</si>
  <si>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</si>
  <si>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</si>
  <si>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</si>
  <si>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</si>
  <si>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</si>
  <si>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</si>
  <si>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</si>
  <si>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</si>
  <si>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</si>
  <si>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</si>
  <si>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</si>
  <si>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</si>
  <si>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</si>
  <si>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</si>
  <si>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</si>
  <si>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</si>
  <si>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</si>
  <si>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</si>
  <si>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</si>
  <si>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</si>
  <si>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</si>
  <si>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</si>
  <si>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</si>
  <si>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</si>
  <si>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</si>
  <si>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</si>
  <si>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</si>
  <si>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</si>
  <si>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</si>
  <si>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</si>
  <si>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</si>
  <si>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</si>
  <si>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</si>
  <si>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</si>
  <si>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</si>
  <si>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</si>
  <si>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</si>
  <si>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</si>
  <si>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</si>
  <si>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</si>
  <si>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</si>
  <si>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</si>
  <si>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</si>
  <si>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</si>
  <si>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</si>
  <si>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</si>
  <si>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</si>
  <si>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</si>
  <si>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</si>
  <si>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</si>
  <si>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</si>
  <si>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</si>
  <si>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</si>
  <si>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</si>
  <si>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</si>
  <si>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</si>
  <si>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</si>
  <si>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</si>
  <si>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</si>
  <si>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</si>
  <si>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</si>
  <si>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</si>
  <si>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</si>
  <si>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</si>
  <si>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</si>
  <si>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</si>
  <si>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</si>
  <si>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</si>
  <si>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</si>
  <si>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</si>
  <si>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</si>
  <si>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</si>
  <si>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</si>
  <si>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</si>
  <si>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</si>
  <si>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</si>
  <si>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</si>
  <si>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</si>
  <si>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</si>
  <si>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</si>
  <si>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</si>
  <si>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</si>
  <si>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</si>
  <si>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</si>
  <si>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</si>
  <si>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</si>
  <si>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</si>
  <si>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</si>
  <si>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</si>
  <si>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</si>
  <si>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</si>
  <si>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</si>
  <si>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</si>
  <si>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</si>
  <si>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</si>
  <si>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</si>
  <si>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</si>
  <si>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</si>
  <si>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</si>
  <si>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</si>
  <si>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</si>
  <si>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</si>
  <si>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</si>
  <si>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</si>
  <si>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</si>
  <si>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</si>
  <si>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</si>
  <si>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</si>
  <si>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</si>
  <si>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</si>
  <si>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</si>
  <si>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</si>
  <si>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</si>
  <si>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</si>
  <si>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</si>
  <si>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</si>
  <si>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</si>
  <si>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</si>
  <si>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</si>
  <si>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</si>
  <si>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</si>
  <si>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</si>
  <si>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</si>
  <si>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</si>
  <si>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</si>
  <si>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</si>
  <si>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</si>
  <si>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</si>
  <si>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</si>
  <si>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</si>
  <si>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</si>
  <si>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</si>
  <si>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</si>
  <si>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</si>
  <si>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</si>
  <si>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</si>
  <si>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</si>
  <si>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</si>
  <si>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</si>
  <si>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</si>
  <si>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</si>
  <si>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</si>
  <si>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</si>
  <si>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</si>
  <si>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</si>
  <si>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</si>
  <si>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</si>
  <si>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</si>
  <si>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</si>
  <si>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</si>
  <si>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</si>
  <si>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</si>
  <si>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</si>
  <si>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</si>
  <si>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</si>
  <si>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</si>
  <si>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</si>
  <si>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</si>
  <si>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</si>
  <si>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</si>
  <si>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</si>
  <si>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</si>
  <si>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</si>
  <si>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</si>
  <si>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</si>
  <si>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</si>
  <si>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</si>
  <si>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</si>
  <si>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</si>
  <si>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</si>
  <si>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</si>
  <si>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</si>
  <si>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</si>
  <si>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</si>
  <si>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</si>
  <si>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</si>
  <si>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</si>
  <si>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</si>
  <si>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</si>
  <si>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</si>
  <si>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</si>
  <si>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</si>
  <si>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</si>
  <si>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</si>
  <si>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</si>
  <si>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</si>
  <si>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</si>
  <si>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</si>
  <si>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</si>
  <si>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</si>
  <si>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</si>
  <si>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</si>
  <si>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</si>
  <si>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</si>
  <si>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</si>
  <si>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</si>
  <si>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</si>
  <si>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</si>
  <si>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</si>
  <si>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</si>
  <si>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</si>
  <si>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</si>
  <si>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</si>
  <si>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</si>
  <si>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</si>
  <si>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</si>
  <si>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</si>
  <si>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</si>
  <si>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</si>
  <si>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</si>
  <si>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</si>
  <si>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</si>
  <si>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</si>
  <si>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</si>
  <si>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</si>
  <si>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</si>
  <si>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</si>
  <si>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</si>
  <si>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</si>
  <si>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</si>
  <si>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</si>
  <si>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</si>
  <si>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</si>
  <si>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</si>
  <si>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</si>
  <si>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</si>
  <si>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</si>
  <si>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</si>
  <si>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</si>
  <si>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</si>
  <si>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</si>
  <si>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</si>
  <si>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</si>
  <si>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</si>
  <si>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</si>
  <si>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</si>
  <si>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</si>
  <si>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</si>
  <si>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</si>
  <si>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</si>
  <si>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</si>
  <si>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</si>
  <si>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</si>
  <si>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</si>
  <si>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</si>
  <si>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</si>
  <si>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</si>
  <si>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</si>
  <si>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</si>
  <si>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</si>
  <si>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</si>
  <si>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</si>
  <si>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</si>
  <si>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</si>
  <si>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</si>
  <si>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</si>
  <si>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</si>
  <si>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</si>
  <si>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</si>
  <si>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</si>
  <si>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</si>
  <si>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</si>
  <si>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</si>
  <si>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</si>
  <si>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</si>
  <si>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</si>
  <si>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</si>
  <si>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</si>
  <si>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</si>
  <si>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</si>
  <si>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</si>
  <si>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</si>
  <si>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</si>
  <si>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</si>
  <si>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</si>
  <si>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</si>
  <si>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</si>
  <si>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</si>
  <si>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</si>
  <si>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</si>
  <si>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</si>
  <si>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</si>
  <si>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</si>
  <si>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</si>
  <si>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</si>
  <si>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</si>
  <si>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</si>
  <si>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</si>
  <si>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</si>
  <si>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</si>
  <si>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</si>
  <si>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</si>
  <si>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</si>
  <si>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</si>
  <si>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</si>
  <si>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</si>
  <si>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</si>
  <si>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</si>
  <si>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</si>
  <si>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</si>
  <si>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</si>
  <si>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</si>
  <si>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</si>
  <si>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</si>
  <si>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</si>
  <si>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</si>
  <si>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</si>
  <si>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</si>
  <si>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</si>
  <si>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</si>
  <si>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</si>
  <si>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</si>
  <si>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</si>
  <si>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</si>
  <si>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</si>
  <si>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</si>
  <si>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</si>
  <si>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</si>
  <si>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</si>
  <si>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</si>
  <si>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</si>
  <si>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</si>
  <si>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</si>
  <si>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</si>
  <si>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</si>
  <si>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</si>
  <si>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</si>
  <si>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</si>
  <si>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</si>
  <si>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</si>
  <si>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</si>
  <si>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</si>
  <si>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</si>
  <si>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</si>
  <si>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</si>
  <si>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</si>
  <si>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</si>
  <si>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</si>
  <si>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</si>
  <si>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</si>
  <si>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</si>
  <si>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</si>
  <si>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</si>
  <si>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</si>
  <si>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</si>
  <si>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</si>
  <si>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</si>
  <si>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</si>
  <si>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</si>
  <si>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</si>
  <si>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</si>
  <si>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</si>
  <si>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</si>
  <si>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</si>
  <si>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</si>
  <si>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</si>
  <si>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</si>
  <si>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</si>
  <si>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</si>
  <si>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</si>
  <si>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</si>
  <si>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</si>
  <si>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</si>
  <si>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</si>
  <si>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</si>
  <si>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</si>
  <si>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</si>
  <si>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</si>
  <si>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</si>
  <si>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</si>
  <si>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</si>
  <si>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</si>
  <si>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</si>
  <si>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</si>
  <si>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</si>
  <si>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</si>
  <si>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</si>
  <si>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</si>
  <si>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</si>
  <si>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</si>
  <si>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</si>
  <si>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</si>
  <si>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</si>
  <si>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</si>
  <si>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</si>
  <si>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</si>
  <si>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</si>
  <si>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</si>
  <si>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</si>
  <si>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</si>
  <si>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</si>
  <si>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</si>
  <si>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</si>
  <si>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</si>
  <si>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</si>
  <si>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</si>
  <si>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</si>
  <si>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</si>
  <si>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</si>
  <si>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</si>
  <si>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</si>
  <si>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</si>
  <si>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</si>
  <si>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</si>
  <si>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</si>
  <si>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</si>
  <si>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</si>
  <si>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</si>
  <si>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</si>
  <si>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</si>
  <si>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</si>
  <si>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</si>
  <si>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</si>
  <si>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</si>
  <si>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</si>
  <si>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</si>
  <si>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</si>
  <si>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</si>
  <si>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</si>
  <si>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</si>
  <si>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</si>
  <si>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</si>
  <si>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</si>
  <si>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</si>
  <si>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</si>
  <si>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</si>
  <si>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</si>
  <si>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</si>
  <si>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</si>
  <si>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</si>
  <si>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</si>
  <si>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</si>
  <si>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</si>
  <si>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</si>
  <si>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</si>
  <si>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</si>
  <si>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</si>
  <si>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</si>
  <si>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</si>
  <si>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</si>
  <si>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</si>
  <si>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</si>
  <si>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</si>
  <si>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</si>
  <si>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</si>
  <si>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</si>
  <si>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</si>
  <si>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</si>
  <si>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</si>
  <si>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</si>
  <si>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</si>
  <si>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</si>
  <si>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</si>
  <si>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</si>
  <si>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</si>
  <si>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</si>
  <si>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</si>
  <si>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</si>
  <si>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</si>
  <si>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</si>
  <si>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</si>
  <si>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</si>
  <si>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</si>
  <si>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</si>
  <si>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</si>
  <si>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</si>
  <si>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</si>
  <si>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</si>
  <si>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</si>
  <si>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</si>
  <si>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</si>
  <si>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</si>
  <si>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</si>
  <si>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</si>
  <si>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</si>
  <si>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</si>
  <si>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</si>
  <si>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</si>
  <si>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</si>
  <si>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</si>
  <si>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</si>
  <si>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</si>
  <si>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</si>
  <si>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</si>
  <si>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</si>
  <si>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</si>
  <si>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</si>
  <si>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</si>
  <si>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</si>
  <si>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</si>
  <si>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</si>
  <si>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</si>
  <si>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</si>
  <si>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</si>
  <si>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</si>
  <si>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</si>
  <si>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</si>
  <si>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</si>
  <si>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</si>
  <si>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</si>
  <si>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</si>
  <si>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</si>
  <si>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</si>
  <si>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</si>
  <si>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</si>
  <si>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</si>
  <si>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</si>
  <si>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</si>
  <si>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</si>
  <si>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</si>
  <si>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</si>
  <si>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</si>
  <si>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</si>
  <si>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</si>
  <si>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</si>
  <si>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</si>
  <si>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</si>
  <si>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</si>
  <si>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</si>
  <si>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</si>
  <si>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</si>
  <si>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</si>
  <si>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</si>
  <si>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</si>
  <si>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</si>
  <si>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</si>
  <si>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</si>
  <si>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</si>
  <si>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</si>
  <si>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</si>
  <si>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</si>
  <si>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</si>
  <si>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</si>
  <si>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</si>
  <si>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</si>
  <si>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</si>
  <si>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</si>
  <si>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</si>
  <si>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</si>
  <si>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</si>
  <si>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</si>
  <si>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</si>
  <si>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</si>
  <si>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</si>
  <si>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</si>
  <si>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</si>
  <si>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</si>
  <si>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</si>
  <si>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</si>
  <si>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</si>
  <si>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</si>
  <si>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</si>
  <si>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</si>
  <si>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</si>
  <si>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</si>
  <si>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</si>
  <si>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</si>
  <si>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</si>
  <si>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</si>
  <si>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</si>
  <si>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</si>
  <si>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</si>
  <si>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</si>
  <si>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</si>
  <si>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</si>
  <si>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</si>
  <si>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</si>
  <si>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</si>
  <si>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</si>
  <si>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</si>
  <si>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</si>
  <si>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</si>
  <si>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</si>
  <si>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</si>
  <si>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</si>
  <si>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</si>
  <si>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</si>
  <si>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</si>
  <si>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</si>
  <si>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</si>
  <si>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</si>
  <si>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</si>
  <si>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</si>
  <si>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</si>
  <si>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</si>
  <si>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</si>
  <si>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</si>
  <si>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</si>
  <si>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</si>
  <si>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</si>
  <si>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</si>
  <si>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</si>
  <si>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</si>
  <si>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</si>
  <si>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</si>
  <si>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</si>
  <si>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</si>
  <si>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</si>
  <si>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</si>
  <si>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</si>
  <si>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</si>
  <si>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</si>
  <si>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</si>
  <si>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</si>
  <si>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</si>
  <si>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</si>
  <si>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</si>
  <si>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</si>
  <si>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</si>
  <si>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</si>
  <si>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</si>
  <si>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</si>
  <si>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</si>
  <si>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</si>
  <si>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</si>
  <si>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</si>
  <si>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</si>
  <si>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</si>
  <si>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</si>
  <si>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</si>
  <si>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</si>
  <si>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</si>
  <si>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</si>
  <si>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</si>
  <si>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</si>
  <si>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</si>
  <si>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</si>
  <si>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</si>
  <si>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</si>
  <si>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</si>
  <si>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</si>
  <si>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</si>
  <si>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</si>
  <si>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</si>
  <si>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</si>
  <si>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</si>
  <si>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</si>
  <si>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</si>
  <si>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</si>
  <si>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</si>
  <si>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</si>
  <si>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</si>
  <si>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</si>
  <si>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</si>
  <si>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</si>
  <si>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</si>
  <si>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</si>
  <si>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</si>
  <si>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</si>
  <si>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</si>
  <si>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</si>
  <si>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</si>
  <si>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</si>
  <si>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</si>
  <si>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</si>
  <si>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</si>
  <si>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</si>
  <si>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</si>
  <si>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</si>
  <si>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</si>
  <si>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</si>
  <si>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</si>
  <si>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</si>
  <si>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</si>
  <si>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</si>
  <si>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</si>
  <si>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</si>
  <si>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</si>
  <si>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</si>
  <si>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</si>
  <si>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</si>
  <si>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</si>
  <si>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</si>
  <si>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</si>
  <si>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</si>
  <si>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</si>
  <si>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</si>
  <si>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</si>
  <si>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</si>
  <si>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</si>
  <si>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</si>
  <si>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</si>
  <si>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</si>
  <si>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</si>
  <si>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</si>
  <si>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</si>
  <si>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</si>
  <si>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</si>
  <si>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</si>
  <si>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</si>
  <si>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</si>
  <si>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</si>
  <si>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</si>
  <si>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</si>
  <si>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</si>
  <si>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</si>
  <si>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</si>
  <si>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</si>
  <si>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</si>
  <si>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</si>
  <si>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</si>
  <si>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</si>
  <si>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</si>
  <si>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</si>
  <si>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</si>
  <si>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</si>
  <si>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</si>
  <si>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</si>
  <si>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</si>
  <si>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</si>
  <si>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</si>
  <si>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</si>
  <si>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</si>
  <si>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</si>
  <si>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</si>
  <si>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</si>
  <si>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</si>
  <si>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</si>
  <si>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</si>
  <si>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</si>
  <si>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</si>
  <si>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</si>
  <si>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</si>
  <si>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</si>
  <si>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</si>
  <si>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</si>
  <si>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</si>
  <si>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</si>
  <si>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</si>
  <si>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</si>
  <si>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</si>
  <si>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</si>
  <si>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</si>
  <si>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</si>
  <si>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</si>
  <si>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</si>
  <si>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</si>
  <si>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</si>
  <si>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</si>
  <si>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</si>
  <si>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</si>
  <si>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</si>
  <si>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</si>
  <si>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</si>
  <si>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</si>
  <si>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</si>
  <si>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</si>
  <si>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</si>
  <si>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</si>
  <si>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</si>
  <si>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</si>
  <si>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</si>
  <si>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</si>
  <si>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</si>
  <si>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</si>
  <si>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</si>
  <si>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</si>
  <si>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</si>
  <si>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</si>
  <si>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</si>
  <si>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</si>
  <si>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</si>
  <si>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</si>
  <si>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</si>
  <si>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</si>
  <si>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</si>
  <si>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</si>
  <si>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</si>
  <si>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</si>
  <si>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</si>
  <si>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</si>
  <si>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</si>
  <si>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</si>
  <si>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</si>
  <si>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</si>
  <si>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</si>
  <si>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</si>
  <si>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</si>
  <si>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</si>
  <si>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</si>
  <si>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</si>
  <si>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</si>
  <si>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</si>
  <si>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</si>
  <si>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</si>
  <si>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</si>
  <si>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</si>
  <si>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</si>
  <si>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</si>
  <si>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</si>
  <si>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</si>
  <si>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</si>
  <si>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</si>
  <si>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</si>
  <si>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</si>
  <si>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</si>
  <si>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</si>
  <si>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</si>
  <si>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</si>
  <si>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</si>
  <si>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</si>
  <si>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</si>
  <si>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</si>
  <si>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</si>
  <si>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</si>
  <si>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</si>
  <si>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</si>
  <si>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</si>
  <si>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</si>
  <si>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</si>
  <si>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</si>
  <si>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</si>
  <si>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</si>
  <si>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</si>
  <si>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</si>
  <si>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</si>
  <si>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</si>
  <si>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</si>
  <si>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</si>
  <si>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</si>
  <si>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</si>
  <si>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</si>
  <si>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</si>
  <si>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</si>
  <si>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</si>
  <si>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</si>
  <si>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</si>
  <si>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</si>
  <si>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</si>
  <si>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</si>
  <si>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</si>
  <si>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</si>
  <si>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</si>
  <si>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</si>
  <si>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</si>
  <si>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</si>
  <si>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</si>
  <si>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</si>
  <si>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</si>
  <si>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</si>
  <si>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</si>
  <si>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</si>
  <si>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</si>
  <si>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</si>
  <si>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</si>
  <si>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</si>
  <si>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</si>
  <si>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</si>
  <si>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</si>
  <si>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</si>
  <si>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</si>
  <si>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</si>
  <si>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</si>
  <si>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</si>
  <si>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</si>
  <si>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</si>
  <si>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</si>
  <si>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</si>
  <si>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</si>
  <si>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</si>
  <si>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</si>
  <si>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</si>
  <si>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</si>
  <si>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</si>
  <si>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</si>
  <si>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</si>
  <si>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</si>
  <si>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</si>
  <si>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</si>
  <si>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</si>
  <si>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</si>
  <si>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</si>
  <si>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</si>
  <si>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</si>
  <si>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</si>
  <si>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</si>
  <si>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</si>
  <si>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</si>
  <si>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</si>
  <si>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</si>
  <si>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</si>
  <si>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</si>
  <si>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</si>
  <si>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</si>
  <si>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</si>
  <si>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</si>
  <si>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</si>
  <si>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</si>
  <si>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</si>
  <si>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</si>
  <si>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</si>
  <si>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</si>
  <si>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</si>
  <si>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</si>
  <si>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</si>
  <si>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</si>
  <si>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</si>
  <si>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</si>
  <si>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</si>
  <si>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</si>
  <si>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</si>
  <si>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</si>
  <si>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</si>
  <si>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</si>
  <si>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</si>
  <si>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</si>
  <si>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</si>
  <si>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</si>
  <si>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</si>
  <si>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</si>
  <si>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</si>
  <si>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</si>
  <si>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</si>
  <si>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</si>
  <si>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</si>
  <si>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</si>
  <si>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</si>
  <si>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</si>
  <si>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</si>
  <si>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</si>
  <si>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</si>
  <si>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</si>
  <si>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</si>
  <si>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</si>
  <si>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</si>
  <si>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</si>
  <si>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</si>
  <si>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</si>
  <si>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</si>
  <si>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</si>
  <si>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</si>
  <si>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</si>
  <si>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</si>
  <si>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</si>
  <si>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</si>
  <si>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</si>
  <si>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</si>
  <si>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</si>
  <si>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</si>
  <si>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</si>
  <si>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</si>
  <si>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</si>
  <si>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</si>
  <si>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</si>
  <si>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</si>
  <si>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</si>
  <si>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</si>
  <si>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</si>
  <si>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</si>
  <si>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</si>
  <si>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</si>
  <si>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</si>
  <si>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</si>
  <si>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</si>
  <si>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</si>
  <si>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</si>
  <si>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</si>
  <si>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</si>
  <si>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</si>
  <si>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</si>
  <si>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</si>
  <si>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</si>
  <si>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</si>
  <si>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</si>
  <si>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</si>
  <si>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</si>
  <si>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</si>
  <si>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</si>
  <si>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</si>
  <si>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</si>
  <si>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</si>
  <si>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</si>
  <si>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</si>
  <si>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</si>
  <si>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</si>
  <si>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</si>
  <si>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</si>
  <si>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</si>
  <si>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</si>
  <si>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</si>
  <si>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</si>
  <si>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</si>
  <si>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</si>
  <si>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</si>
  <si>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</si>
  <si>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</si>
  <si>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</si>
  <si>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</si>
  <si>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</si>
  <si>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</si>
  <si>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</si>
  <si>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</si>
  <si>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</si>
  <si>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</si>
  <si>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</si>
  <si>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</si>
  <si>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</si>
  <si>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</si>
  <si>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</si>
  <si>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</si>
  <si>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</si>
  <si>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</si>
  <si>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</si>
  <si>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</si>
  <si>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</si>
  <si>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</si>
  <si>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</si>
  <si>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</si>
  <si>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</si>
  <si>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</si>
  <si>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</si>
  <si>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</si>
  <si>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</si>
  <si>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</si>
  <si>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</si>
  <si>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</si>
  <si>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</si>
  <si>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</si>
  <si>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</si>
  <si>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</si>
  <si>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</si>
  <si>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</si>
  <si>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</si>
  <si>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</si>
  <si>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</si>
  <si>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</si>
  <si>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</si>
  <si>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</si>
  <si>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</si>
  <si>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</si>
  <si>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</si>
  <si>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</si>
  <si>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</si>
  <si>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</si>
  <si>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</si>
  <si>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</si>
  <si>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</si>
  <si>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</si>
  <si>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</si>
  <si>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</si>
  <si>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</si>
  <si>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</si>
  <si>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</si>
  <si>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</si>
  <si>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</si>
  <si>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</si>
  <si>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</si>
  <si>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</si>
  <si>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</si>
  <si>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</si>
  <si>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</si>
  <si>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</si>
  <si>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</si>
  <si>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</si>
  <si>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</si>
  <si>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</si>
  <si>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</si>
  <si>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</si>
  <si>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</si>
  <si>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</si>
  <si>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</si>
  <si>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</si>
  <si>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</si>
  <si>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</si>
  <si>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</si>
  <si>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</si>
  <si>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</si>
  <si>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</si>
  <si>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</si>
  <si>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</si>
  <si>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</si>
  <si>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</si>
  <si>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</si>
  <si>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</si>
  <si>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</si>
  <si>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</si>
  <si>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</si>
  <si>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</si>
  <si>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</si>
  <si>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</si>
  <si>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</si>
  <si>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</si>
  <si>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</si>
  <si>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</si>
  <si>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</si>
  <si>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</si>
  <si>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</si>
  <si>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</si>
  <si>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</si>
  <si>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</si>
  <si>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</si>
  <si>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</si>
  <si>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</si>
  <si>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</si>
  <si>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</si>
  <si>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</si>
  <si>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</si>
  <si>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</si>
  <si>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</si>
  <si>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</si>
  <si>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</si>
  <si>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</si>
  <si>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</si>
  <si>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</si>
  <si>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</si>
  <si>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</si>
  <si>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</si>
  <si>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</si>
  <si>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</si>
  <si>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</si>
  <si>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</si>
  <si>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</si>
  <si>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</si>
  <si>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</si>
  <si>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</si>
  <si>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</si>
  <si>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</si>
  <si>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</si>
  <si>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</si>
  <si>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</si>
  <si>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</si>
  <si>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</si>
  <si>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</si>
  <si>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</si>
  <si>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</si>
  <si>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</si>
  <si>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</si>
  <si>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</si>
  <si>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</si>
  <si>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</si>
  <si>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</si>
  <si>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</si>
  <si>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</si>
  <si>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</si>
  <si>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</si>
  <si>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</si>
  <si>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</si>
  <si>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</si>
  <si>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</si>
  <si>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</si>
  <si>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</si>
  <si>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</si>
  <si>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</si>
  <si>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</si>
  <si>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</si>
  <si>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</si>
  <si>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</si>
  <si>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</si>
  <si>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</si>
  <si>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</si>
  <si>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</si>
  <si>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</si>
  <si>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</si>
  <si>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</si>
  <si>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</si>
  <si>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</si>
  <si>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</si>
  <si>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</si>
  <si>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</si>
  <si>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</si>
  <si>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</si>
  <si>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</si>
  <si>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</si>
  <si>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</si>
  <si>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</si>
  <si>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</si>
  <si>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</si>
  <si>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</si>
  <si>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</si>
  <si>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</si>
  <si>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</si>
  <si>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</si>
  <si>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</si>
  <si>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</si>
  <si>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</si>
  <si>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</si>
  <si>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</si>
  <si>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</si>
  <si>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</si>
  <si>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</si>
  <si>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</si>
  <si>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</si>
  <si>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</si>
  <si>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</si>
  <si>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</si>
  <si>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</si>
  <si>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</si>
  <si>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</si>
  <si>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</si>
  <si>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</si>
  <si>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</si>
  <si>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</si>
  <si>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</si>
  <si>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</si>
  <si>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</si>
  <si>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</si>
  <si>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</si>
  <si>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</si>
  <si>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</si>
  <si>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</si>
  <si>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</si>
  <si>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</si>
  <si>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</si>
  <si>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</si>
  <si>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</si>
  <si>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</si>
  <si>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</si>
  <si>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</si>
  <si>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</si>
  <si>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</si>
  <si>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</si>
  <si>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</si>
  <si>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</si>
  <si>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</si>
  <si>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</si>
  <si>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</si>
  <si>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</si>
  <si>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</si>
  <si>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</si>
  <si>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</si>
  <si>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</si>
  <si>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</si>
  <si>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</si>
  <si>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</si>
  <si>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</si>
  <si>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</si>
  <si>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</si>
  <si>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</si>
  <si>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</si>
  <si>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</si>
  <si>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</si>
  <si>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</si>
  <si>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</si>
  <si>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</si>
  <si>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</si>
  <si>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</si>
  <si>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</si>
  <si>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</si>
  <si>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</si>
  <si>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</si>
  <si>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</si>
  <si>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</si>
  <si>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</si>
  <si>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</si>
  <si>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</si>
  <si>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</si>
  <si>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</si>
  <si>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</si>
  <si>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</si>
  <si>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</si>
  <si>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</si>
  <si>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</si>
  <si>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</si>
  <si>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</si>
  <si>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</si>
  <si>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</si>
  <si>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</si>
  <si>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</si>
  <si>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</si>
  <si>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</si>
  <si>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</si>
  <si>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</si>
  <si>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</si>
  <si>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</si>
  <si>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</si>
  <si>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</si>
  <si>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</si>
  <si>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</si>
  <si>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</si>
  <si>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</si>
  <si>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</si>
  <si>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</si>
  <si>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</si>
  <si>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</si>
  <si>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</si>
  <si>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</si>
  <si>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</si>
  <si>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</si>
  <si>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</si>
  <si>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</si>
  <si>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</si>
  <si>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</si>
  <si>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</si>
  <si>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</si>
  <si>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</si>
  <si>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</si>
  <si>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</si>
  <si>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</si>
  <si>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</si>
  <si>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</si>
  <si>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</si>
  <si>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</si>
  <si>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</si>
  <si>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</si>
  <si>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</si>
  <si>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</si>
  <si>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</si>
  <si>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</si>
  <si>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</si>
  <si>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</si>
  <si>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</si>
  <si>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</si>
  <si>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</si>
  <si>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</si>
  <si>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</si>
  <si>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</si>
  <si>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</si>
  <si>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</si>
  <si>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</si>
  <si>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</si>
  <si>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</si>
  <si>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</si>
  <si>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</si>
  <si>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</si>
  <si>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</si>
  <si>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</si>
  <si>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</si>
  <si>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</si>
  <si>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</si>
  <si>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</si>
  <si>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</si>
  <si>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</si>
  <si>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</si>
  <si>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</si>
  <si>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</si>
  <si>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</si>
  <si>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</si>
  <si>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</si>
  <si>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</si>
  <si>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</si>
  <si>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</si>
  <si>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</si>
  <si>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</si>
  <si>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</si>
  <si>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</si>
  <si>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</si>
  <si>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</si>
  <si>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</si>
  <si>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</si>
  <si>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</si>
  <si>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</si>
  <si>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</si>
  <si>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</si>
  <si>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</si>
  <si>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</si>
  <si>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</si>
  <si>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</si>
  <si>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</si>
  <si>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</si>
  <si>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</si>
  <si>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</si>
  <si>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</si>
  <si>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</si>
  <si>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</si>
  <si>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</si>
  <si>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</si>
  <si>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</si>
  <si>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</si>
  <si>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</si>
  <si>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</si>
  <si>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</si>
  <si>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</si>
  <si>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</si>
  <si>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</si>
  <si>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</si>
  <si>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</si>
  <si>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</si>
  <si>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</si>
  <si>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</si>
  <si>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</si>
  <si>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</si>
  <si>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</si>
  <si>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</si>
  <si>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</si>
  <si>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</si>
  <si>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</si>
  <si>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</si>
  <si>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</si>
  <si>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</si>
  <si>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</si>
  <si>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</si>
  <si>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</si>
  <si>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</si>
  <si>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</si>
  <si>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</si>
  <si>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</si>
  <si>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</si>
  <si>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</si>
  <si>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</si>
  <si>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</si>
  <si>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</si>
  <si>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</si>
  <si>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</si>
  <si>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</si>
  <si>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</si>
  <si>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</si>
  <si>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</si>
  <si>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</si>
  <si>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</si>
  <si>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</si>
  <si>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</si>
  <si>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</si>
  <si>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</si>
  <si>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</si>
  <si>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</si>
  <si>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</si>
  <si>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</si>
  <si>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</si>
  <si>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</si>
  <si>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</si>
  <si>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</si>
  <si>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</si>
  <si>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</si>
  <si>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</si>
  <si>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</si>
  <si>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</si>
  <si>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</si>
  <si>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</si>
  <si>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</si>
  <si>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</si>
  <si>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</si>
  <si>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</si>
  <si>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</si>
  <si>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</si>
  <si>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</si>
  <si>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</si>
  <si>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</si>
  <si>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</si>
  <si>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</si>
  <si>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</si>
  <si>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</si>
  <si>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</si>
  <si>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</si>
  <si>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</si>
  <si>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</si>
  <si>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</si>
  <si>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</si>
  <si>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</si>
  <si>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</si>
  <si>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</si>
  <si>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</si>
  <si>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</si>
  <si>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</si>
  <si>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</si>
  <si>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</si>
  <si>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</si>
  <si>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</si>
  <si>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</si>
  <si>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</si>
  <si>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</si>
  <si>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</si>
  <si>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</si>
  <si>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</si>
  <si>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</si>
  <si>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</si>
  <si>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</si>
  <si>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</si>
  <si>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</si>
  <si>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</si>
  <si>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</si>
  <si>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</si>
  <si>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</si>
  <si>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</si>
  <si>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</si>
  <si>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</si>
  <si>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</si>
  <si>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</si>
  <si>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</si>
  <si>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</si>
  <si>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</si>
  <si>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</si>
  <si>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</si>
  <si>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</si>
  <si>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</si>
  <si>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</si>
  <si>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</si>
  <si>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</si>
  <si>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</si>
  <si>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</si>
  <si>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</si>
  <si>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</si>
  <si>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</si>
  <si>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</si>
  <si>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</si>
  <si>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</si>
  <si>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</si>
  <si>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</si>
  <si>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</si>
  <si>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</si>
  <si>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</si>
  <si>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</si>
  <si>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</si>
  <si>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</si>
  <si>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</si>
  <si>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</si>
  <si>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</si>
  <si>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</si>
  <si>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</si>
  <si>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</si>
  <si>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</si>
  <si>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</si>
  <si>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</si>
  <si>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</si>
  <si>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</si>
  <si>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</si>
  <si>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</si>
  <si>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</si>
  <si>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</si>
  <si>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</si>
  <si>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</si>
  <si>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</si>
  <si>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</si>
  <si>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</si>
  <si>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</si>
  <si>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</si>
  <si>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</si>
  <si>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</si>
  <si>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</si>
  <si>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</si>
  <si>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</si>
  <si>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</si>
  <si>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</si>
  <si>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</si>
  <si>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</si>
  <si>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</si>
  <si>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</si>
  <si>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</si>
  <si>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</si>
  <si>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</si>
  <si>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</si>
  <si>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</si>
  <si>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</si>
  <si>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</si>
  <si>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</si>
  <si>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</si>
  <si>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</si>
  <si>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</si>
  <si>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</si>
  <si>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</si>
  <si>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</si>
  <si>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</si>
  <si>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</si>
  <si>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</si>
  <si>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</si>
  <si>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</si>
  <si>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</si>
  <si>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</si>
  <si>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</si>
  <si>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</si>
  <si>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</si>
  <si>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</si>
  <si>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</si>
  <si>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</si>
  <si>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</si>
  <si>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</si>
  <si>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</si>
  <si>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</si>
  <si>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</si>
  <si>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</si>
  <si>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</si>
  <si>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</si>
  <si>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</si>
  <si>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</si>
  <si>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</si>
  <si>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</si>
  <si>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</si>
  <si>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</si>
  <si>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</si>
  <si>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</si>
  <si>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</si>
  <si>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</si>
  <si>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</si>
  <si>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</si>
  <si>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</si>
  <si>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</si>
  <si>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</si>
  <si>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</si>
  <si>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</si>
  <si>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</si>
  <si>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</si>
  <si>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</si>
  <si>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</si>
  <si>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</si>
  <si>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</si>
  <si>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</si>
  <si>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</si>
  <si>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</si>
  <si>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</si>
  <si>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</si>
  <si>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</si>
  <si>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</si>
  <si>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</si>
  <si>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</si>
  <si>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</si>
  <si>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</si>
  <si>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</si>
  <si>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</si>
  <si>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</si>
  <si>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</si>
  <si>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</si>
  <si>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</si>
  <si>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</si>
  <si>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</si>
  <si>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</si>
  <si>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</si>
  <si>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</si>
  <si>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</si>
  <si>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</si>
  <si>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</si>
  <si>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</si>
  <si>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</si>
  <si>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</si>
  <si>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</si>
  <si>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</si>
  <si>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</si>
  <si>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</si>
  <si>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</si>
  <si>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</si>
  <si>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</si>
  <si>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</si>
  <si>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</si>
  <si>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</si>
  <si>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</si>
  <si>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</si>
  <si>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</si>
  <si>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</si>
  <si>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</si>
  <si>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</si>
  <si>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</si>
  <si>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</si>
  <si>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</si>
  <si>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</si>
  <si>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</si>
  <si>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</si>
  <si>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</si>
  <si>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</si>
  <si>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</si>
  <si>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</si>
  <si>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</si>
  <si>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</si>
  <si>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</si>
  <si>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</si>
  <si>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</si>
  <si>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</si>
  <si>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</si>
  <si>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</si>
  <si>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</si>
  <si>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</si>
  <si>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</si>
  <si>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</si>
  <si>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</si>
  <si>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</si>
  <si>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</si>
  <si>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</si>
  <si>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</si>
  <si>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</si>
  <si>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</si>
  <si>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</si>
  <si>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</si>
  <si>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</si>
  <si>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</si>
  <si>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</si>
  <si>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</si>
  <si>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</si>
  <si>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</si>
  <si>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</si>
  <si>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</si>
  <si>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</si>
  <si>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</si>
  <si>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</si>
  <si>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</si>
  <si>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</si>
  <si>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</si>
  <si>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</si>
  <si>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</si>
  <si>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</si>
  <si>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</si>
  <si>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</si>
  <si>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</si>
  <si>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</si>
  <si>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</si>
  <si>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</si>
  <si>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</si>
  <si>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</si>
  <si>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</si>
  <si>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</si>
  <si>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</si>
  <si>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</si>
  <si>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</si>
  <si>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</si>
  <si>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</si>
  <si>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</si>
  <si>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</si>
  <si>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</si>
  <si>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</si>
  <si>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</si>
  <si>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</si>
  <si>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</si>
  <si>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</si>
  <si>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</si>
  <si>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</si>
  <si>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</si>
  <si>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</si>
  <si>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</si>
  <si>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</si>
  <si>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</si>
  <si>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</si>
  <si>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</si>
  <si>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</si>
  <si>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</si>
  <si>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</si>
  <si>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</si>
  <si>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</si>
  <si>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</si>
  <si>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</si>
  <si>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</si>
  <si>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</si>
  <si>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</si>
  <si>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</si>
  <si>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</si>
  <si>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</si>
  <si>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</si>
  <si>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</si>
  <si>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</si>
  <si>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</si>
  <si>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</si>
  <si>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</si>
  <si>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</si>
  <si>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</si>
  <si>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</si>
  <si>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</si>
  <si>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</si>
  <si>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</si>
  <si>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</si>
  <si>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</si>
  <si>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</si>
  <si>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</si>
  <si>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</si>
  <si>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</si>
  <si>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</si>
  <si>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</si>
  <si>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</si>
  <si>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</si>
  <si>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</si>
  <si>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</si>
  <si>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</si>
  <si>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</si>
  <si>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</si>
  <si>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</si>
  <si>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</si>
  <si>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</si>
  <si>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</si>
  <si>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</si>
  <si>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</si>
  <si>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</si>
  <si>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</si>
  <si>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</si>
  <si>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</si>
  <si>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</si>
  <si>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</si>
  <si>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</si>
  <si>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</si>
  <si>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</si>
  <si>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</si>
  <si>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</si>
  <si>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</si>
  <si>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</si>
  <si>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</si>
  <si>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</si>
  <si>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</si>
  <si>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</si>
  <si>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</si>
  <si>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</si>
  <si>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</si>
  <si>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</si>
  <si>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</si>
  <si>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</si>
  <si>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</si>
  <si>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</si>
  <si>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</si>
  <si>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</si>
  <si>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</si>
  <si>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</si>
  <si>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</si>
  <si>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</si>
  <si>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</si>
  <si>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</si>
  <si>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</si>
  <si>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</si>
  <si>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</si>
  <si>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</si>
  <si>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</si>
  <si>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</si>
  <si>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</si>
  <si>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</si>
  <si>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</si>
  <si>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</si>
  <si>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</si>
  <si>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</si>
  <si>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</si>
  <si>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</si>
  <si>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</si>
  <si>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</si>
  <si>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</si>
  <si>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</si>
  <si>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</si>
  <si>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</si>
  <si>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</si>
  <si>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</si>
  <si>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</si>
  <si>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</si>
  <si>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</si>
  <si>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</si>
  <si>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</si>
  <si>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</si>
  <si>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</si>
  <si>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</si>
  <si>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</si>
  <si>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</si>
  <si>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</si>
  <si>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</si>
  <si>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</si>
  <si>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</si>
  <si>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</si>
  <si>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</si>
  <si>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</si>
  <si>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</si>
  <si>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</si>
  <si>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</si>
  <si>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</si>
  <si>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</si>
  <si>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</si>
  <si>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</si>
  <si>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</si>
  <si>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</si>
  <si>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</si>
  <si>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</si>
  <si>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</si>
  <si>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</si>
  <si>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</si>
  <si>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</si>
  <si>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</si>
  <si>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</si>
  <si>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</si>
  <si>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</si>
  <si>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</si>
  <si>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</si>
  <si>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</si>
  <si>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</si>
  <si>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</si>
  <si>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</si>
  <si>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</si>
  <si>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</si>
  <si>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</si>
  <si>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</si>
  <si>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</si>
  <si>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</si>
  <si>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</si>
  <si>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</si>
  <si>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</si>
  <si>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</si>
  <si>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</si>
  <si>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</si>
  <si>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</si>
  <si>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</si>
  <si>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</si>
  <si>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</si>
  <si>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</si>
  <si>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</si>
  <si>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</si>
  <si>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</si>
  <si>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</si>
  <si>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</si>
  <si>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</si>
  <si>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</si>
  <si>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</si>
  <si>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</si>
  <si>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</si>
  <si>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</si>
  <si>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</si>
  <si>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</si>
  <si>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</si>
  <si>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</si>
  <si>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</si>
  <si>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</si>
  <si>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</si>
  <si>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</si>
  <si>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</si>
  <si>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</si>
  <si>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</si>
  <si>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</si>
  <si>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</si>
  <si>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</si>
  <si>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</si>
  <si>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</si>
  <si>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</si>
  <si>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</si>
  <si>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</si>
  <si>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</si>
  <si>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</si>
  <si>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</si>
  <si>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</si>
  <si>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</si>
  <si>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</si>
  <si>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</si>
  <si>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</si>
  <si>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</si>
  <si>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</si>
  <si>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</si>
  <si>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</si>
  <si>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</si>
  <si>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</si>
  <si>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</si>
  <si>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</si>
  <si>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</si>
  <si>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</si>
  <si>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</si>
  <si>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</si>
  <si>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</si>
  <si>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</si>
  <si>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</si>
  <si>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</si>
  <si>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</si>
  <si>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</si>
  <si>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</si>
  <si>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</si>
  <si>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</si>
  <si>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</si>
  <si>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</si>
  <si>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</si>
  <si>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</si>
  <si>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</si>
  <si>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</si>
  <si>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</si>
  <si>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</si>
  <si>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</si>
  <si>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</si>
  <si>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</si>
  <si>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</si>
  <si>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</si>
  <si>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</si>
  <si>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</si>
  <si>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</si>
  <si>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</si>
  <si>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</si>
  <si>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</si>
  <si>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</si>
  <si>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</si>
  <si>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</si>
  <si>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</si>
  <si>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</si>
  <si>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</si>
  <si>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</si>
  <si>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</si>
  <si>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</si>
  <si>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</si>
  <si>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</si>
  <si>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</si>
  <si>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</si>
  <si>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</si>
  <si>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</si>
  <si>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</si>
  <si>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</si>
  <si>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</si>
  <si>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</si>
  <si>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</si>
  <si>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</si>
  <si>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</si>
  <si>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</si>
  <si>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</si>
  <si>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</si>
  <si>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</si>
  <si>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</si>
  <si>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</si>
  <si>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</si>
  <si>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</si>
  <si>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</si>
  <si>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</si>
  <si>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</si>
  <si>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</si>
  <si>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</si>
  <si>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</si>
  <si>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</si>
  <si>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</si>
  <si>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</si>
  <si>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</si>
  <si>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</si>
  <si>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</si>
  <si>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</si>
  <si>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</si>
  <si>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</si>
  <si>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</si>
  <si>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</si>
  <si>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</si>
  <si>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</si>
  <si>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</si>
  <si>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</si>
  <si>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</si>
  <si>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</si>
  <si>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</si>
  <si>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</si>
  <si>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</si>
  <si>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</si>
  <si>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</si>
  <si>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</si>
  <si>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</si>
  <si>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</si>
  <si>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</si>
  <si>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</si>
  <si>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</si>
  <si>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</si>
  <si>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</si>
  <si>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</si>
  <si>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</si>
  <si>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</si>
  <si>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</si>
  <si>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</si>
  <si>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</si>
  <si>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</si>
  <si>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</si>
  <si>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</si>
  <si>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</si>
  <si>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</si>
  <si>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</si>
  <si>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</si>
  <si>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</si>
  <si>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</si>
  <si>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</si>
  <si>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</si>
  <si>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</si>
  <si>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</si>
  <si>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</si>
  <si>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</si>
  <si>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</si>
  <si>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</si>
  <si>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</si>
  <si>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</si>
  <si>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</si>
  <si>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</si>
  <si>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</si>
  <si>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</si>
  <si>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</si>
  <si>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</si>
  <si>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</si>
  <si>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</si>
  <si>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</si>
  <si>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</si>
  <si>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</si>
  <si>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</si>
  <si>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</si>
  <si>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</si>
  <si>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</si>
  <si>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</si>
  <si>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</si>
  <si>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</si>
  <si>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</si>
  <si>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</si>
  <si>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</si>
  <si>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</si>
  <si>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</si>
  <si>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</si>
  <si>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</si>
  <si>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</si>
  <si>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</si>
  <si>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</si>
  <si>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</si>
  <si>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</si>
  <si>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</si>
  <si>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</si>
  <si>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</si>
  <si>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</si>
  <si>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</si>
  <si>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</si>
  <si>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</si>
  <si>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</si>
  <si>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</si>
  <si>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</si>
  <si>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</si>
  <si>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</si>
  <si>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</si>
  <si>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</si>
  <si>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</si>
  <si>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</si>
  <si>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</si>
  <si>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</si>
  <si>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</si>
  <si>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</si>
  <si>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</si>
  <si>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</si>
  <si>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</si>
  <si>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</si>
  <si>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</si>
  <si>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</si>
  <si>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</si>
  <si>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</si>
  <si>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</si>
  <si>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</si>
  <si>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</si>
  <si>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</si>
  <si>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</si>
  <si>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</si>
  <si>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</si>
  <si>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</si>
  <si>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</si>
  <si>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</si>
  <si>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</si>
  <si>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</si>
  <si>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</si>
  <si>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</si>
  <si>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</si>
  <si>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</si>
  <si>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</si>
  <si>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</si>
  <si>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</si>
  <si>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</si>
  <si>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</si>
  <si>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</si>
  <si>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</si>
  <si>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</si>
  <si>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</si>
  <si>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</si>
  <si>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</si>
  <si>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</si>
  <si>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</si>
  <si>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</si>
  <si>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</si>
  <si>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</si>
  <si>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</si>
  <si>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</si>
  <si>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</si>
  <si>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</si>
  <si>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</si>
  <si>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</si>
  <si>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</si>
  <si>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</si>
  <si>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</si>
  <si>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</si>
  <si>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</si>
  <si>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</si>
  <si>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</si>
  <si>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</si>
  <si>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</si>
  <si>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</si>
  <si>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</si>
  <si>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</si>
  <si>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</si>
  <si>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</si>
  <si>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</si>
  <si>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</si>
  <si>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</si>
  <si>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</si>
  <si>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</si>
  <si>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</si>
  <si>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</si>
  <si>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</si>
  <si>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</si>
  <si>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</si>
  <si>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</si>
  <si>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</si>
  <si>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</si>
  <si>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</si>
  <si>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</si>
  <si>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</si>
  <si>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</si>
  <si>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</si>
  <si>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</si>
  <si>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</si>
  <si>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</si>
  <si>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</si>
  <si>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</si>
  <si>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</si>
  <si>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</si>
  <si>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</si>
  <si>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</si>
  <si>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</si>
  <si>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</si>
  <si>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</si>
  <si>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</si>
  <si>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</si>
  <si>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</si>
  <si>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</si>
  <si>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</si>
  <si>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</si>
  <si>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</si>
  <si>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</si>
  <si>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</si>
  <si>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</si>
  <si>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</si>
  <si>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</si>
  <si>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</si>
  <si>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</si>
  <si>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</si>
  <si>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</si>
  <si>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</si>
  <si>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</si>
  <si>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</si>
  <si>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</si>
  <si>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</si>
  <si>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</si>
  <si>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</si>
  <si>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</si>
  <si>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</si>
  <si>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</si>
  <si>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</si>
  <si>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</si>
  <si>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</si>
  <si>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</si>
  <si>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</si>
  <si>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</si>
  <si>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</si>
  <si>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</si>
  <si>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</si>
  <si>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</si>
  <si>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</si>
  <si>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</si>
  <si>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</si>
  <si>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</si>
  <si>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</si>
  <si>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</si>
  <si>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</si>
  <si>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</si>
  <si>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</si>
  <si>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</si>
  <si>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</si>
  <si>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</si>
  <si>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</si>
  <si>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</si>
  <si>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</si>
  <si>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</si>
  <si>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</si>
  <si>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</si>
  <si>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</si>
  <si>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</si>
  <si>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</si>
  <si>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</si>
  <si>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</si>
  <si>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</si>
  <si>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</si>
  <si>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</si>
  <si>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</si>
  <si>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</si>
  <si>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</si>
  <si>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</si>
  <si>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</si>
  <si>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</si>
  <si>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</si>
  <si>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</si>
  <si>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</si>
  <si>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</si>
  <si>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</si>
  <si>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</si>
  <si>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</si>
  <si>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</si>
  <si>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</si>
  <si>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</si>
  <si>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</si>
  <si>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</si>
  <si>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</si>
  <si>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</si>
  <si>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</si>
  <si>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</si>
  <si>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</si>
  <si>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</si>
  <si>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</si>
  <si>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</si>
  <si>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</si>
  <si>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</si>
  <si>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</si>
  <si>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</si>
  <si>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</si>
  <si>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</si>
  <si>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</si>
  <si>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</si>
  <si>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</si>
  <si>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</si>
  <si>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</si>
  <si>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</si>
  <si>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</si>
  <si>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</si>
  <si>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</si>
  <si>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</si>
  <si>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</si>
  <si>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</si>
  <si>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</si>
  <si>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</si>
  <si>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</si>
  <si>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</si>
  <si>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</si>
  <si>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</si>
  <si>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</si>
  <si>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</si>
  <si>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</si>
  <si>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</si>
  <si>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</si>
  <si>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</si>
  <si>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</si>
  <si>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</si>
  <si>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</si>
  <si>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</si>
  <si>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</si>
  <si>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</si>
  <si>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</si>
  <si>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</si>
  <si>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</si>
  <si>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</si>
  <si>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</si>
  <si>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</si>
  <si>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</si>
  <si>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</si>
  <si>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</si>
  <si>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</si>
  <si>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</si>
  <si>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</si>
  <si>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</si>
  <si>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</si>
  <si>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</si>
  <si>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</si>
  <si>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</si>
  <si>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</si>
  <si>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</si>
  <si>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</si>
  <si>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</si>
  <si>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</si>
  <si>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</si>
  <si>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</si>
  <si>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</si>
  <si>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</si>
  <si>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</si>
  <si>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</si>
  <si>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</si>
  <si>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</si>
  <si>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</si>
  <si>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</si>
  <si>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</si>
  <si>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</si>
  <si>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</si>
  <si>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</si>
  <si>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</si>
  <si>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</si>
  <si>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</si>
  <si>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</si>
  <si>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</si>
  <si>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</si>
  <si>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</si>
  <si>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</si>
  <si>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</si>
  <si>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</si>
  <si>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</si>
  <si>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</si>
  <si>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</si>
  <si>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</si>
  <si>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</si>
  <si>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</si>
  <si>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</si>
  <si>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</si>
  <si>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</si>
  <si>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</si>
  <si>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</si>
  <si>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</si>
  <si>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</si>
  <si>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</si>
  <si>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</si>
  <si>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</si>
  <si>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</si>
  <si>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</si>
  <si>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</si>
  <si>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</si>
  <si>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</si>
  <si>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</si>
  <si>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</si>
  <si>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</si>
  <si>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</si>
  <si>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</si>
  <si>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</si>
  <si>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</si>
  <si>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</si>
  <si>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</si>
  <si>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</si>
  <si>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</si>
  <si>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</si>
  <si>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</si>
  <si>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</si>
  <si>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</si>
  <si>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</si>
  <si>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</si>
  <si>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</si>
  <si>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</si>
  <si>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</si>
  <si>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</si>
  <si>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</si>
  <si>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</si>
  <si>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</si>
  <si>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</si>
  <si>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</si>
  <si>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</si>
  <si>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</si>
  <si>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</si>
  <si>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</si>
  <si>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</si>
  <si>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</si>
  <si>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</si>
  <si>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</si>
  <si>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</si>
  <si>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</si>
  <si>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</si>
  <si>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</si>
  <si>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</si>
  <si>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</si>
  <si>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</si>
  <si>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</si>
  <si>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</si>
  <si>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</si>
  <si>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</si>
  <si>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</si>
  <si>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</si>
  <si>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</si>
  <si>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</si>
  <si>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</si>
  <si>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</si>
  <si>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</si>
  <si>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</si>
  <si>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</si>
  <si>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</si>
  <si>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</si>
  <si>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</si>
  <si>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</si>
  <si>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</si>
  <si>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</si>
  <si>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</si>
  <si>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</si>
  <si>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</si>
  <si>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</si>
  <si>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</si>
  <si>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</si>
  <si>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</si>
  <si>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</si>
  <si>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</si>
  <si>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</si>
  <si>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</si>
  <si>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</si>
  <si>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</si>
  <si>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</si>
  <si>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</si>
  <si>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</si>
  <si>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</si>
  <si>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</si>
  <si>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</si>
  <si>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</si>
  <si>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</si>
  <si>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</si>
  <si>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</si>
  <si>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</si>
  <si>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</si>
  <si>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</si>
  <si>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</si>
  <si>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</si>
  <si>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</si>
  <si>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</si>
  <si>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</si>
  <si>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</si>
  <si>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</si>
  <si>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</si>
  <si>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</si>
  <si>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</si>
  <si>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</si>
  <si>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</si>
  <si>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</si>
  <si>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</si>
  <si>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</si>
  <si>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</si>
  <si>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</si>
  <si>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</si>
  <si>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</si>
  <si>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</si>
  <si>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</si>
  <si>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</si>
  <si>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</si>
  <si>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</si>
  <si>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</si>
  <si>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</si>
  <si>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</si>
  <si>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</si>
  <si>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</si>
  <si>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</si>
  <si>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</si>
  <si>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</si>
  <si>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</si>
  <si>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</si>
  <si>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</si>
  <si>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</si>
  <si>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</si>
  <si>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</si>
  <si>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</si>
  <si>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</si>
  <si>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</si>
  <si>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</si>
  <si>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</si>
  <si>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</si>
  <si>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</si>
  <si>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</si>
  <si>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</si>
  <si>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</si>
  <si>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</si>
  <si>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</si>
  <si>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</si>
  <si>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</si>
  <si>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</si>
  <si>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</si>
  <si>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</si>
  <si>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</si>
  <si>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</si>
  <si>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</si>
  <si>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</si>
  <si>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</si>
  <si>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</si>
  <si>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</si>
  <si>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</si>
  <si>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</si>
  <si>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</si>
  <si>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</si>
  <si>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</si>
  <si>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</si>
  <si>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</si>
  <si>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</si>
  <si>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</si>
  <si>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</si>
  <si>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</si>
  <si>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</si>
  <si>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</si>
  <si>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</si>
  <si>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</si>
  <si>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</si>
  <si>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</si>
  <si>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</si>
  <si>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</si>
  <si>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</si>
  <si>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</si>
  <si>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</si>
  <si>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</si>
  <si>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</si>
  <si>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</si>
  <si>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</si>
  <si>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</si>
  <si>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</si>
  <si>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</si>
  <si>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</si>
  <si>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</si>
  <si>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</si>
  <si>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</si>
  <si>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</si>
  <si>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</si>
  <si>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</si>
  <si>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</si>
  <si>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</si>
  <si>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</si>
  <si>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</si>
  <si>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</si>
  <si>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</si>
  <si>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</si>
  <si>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</si>
  <si>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</si>
  <si>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</si>
  <si>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</si>
  <si>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</si>
  <si>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</si>
  <si>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</si>
  <si>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</si>
  <si>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</si>
  <si>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</si>
  <si>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</si>
  <si>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</si>
  <si>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</si>
  <si>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</si>
  <si>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</si>
  <si>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</si>
  <si>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</si>
  <si>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</si>
  <si>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</si>
  <si>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</si>
  <si>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</si>
  <si>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</si>
  <si>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</si>
  <si>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</si>
  <si>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</si>
  <si>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</si>
  <si>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</si>
  <si>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</si>
  <si>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</si>
  <si>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</si>
  <si>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</si>
  <si>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</si>
  <si>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</si>
  <si>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</si>
  <si>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</si>
  <si>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</si>
  <si>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</si>
  <si>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</si>
  <si>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</si>
  <si>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</si>
  <si>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</si>
  <si>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</si>
  <si>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</si>
  <si>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</si>
  <si>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</si>
  <si>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</si>
  <si>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</si>
  <si>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</si>
  <si>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</si>
  <si>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</si>
  <si>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</si>
  <si>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</si>
  <si>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</si>
  <si>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</si>
  <si>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</si>
  <si>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</si>
  <si>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</si>
  <si>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</si>
  <si>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</si>
  <si>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</si>
  <si>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</si>
  <si>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</si>
  <si>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</si>
  <si>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</si>
  <si>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</si>
  <si>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</si>
  <si>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</si>
  <si>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</si>
  <si>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</si>
  <si>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</si>
  <si>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</si>
  <si>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</si>
  <si>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</si>
  <si>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</si>
  <si>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</si>
  <si>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</si>
  <si>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</si>
  <si>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</si>
  <si>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</si>
  <si>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</si>
  <si>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</si>
  <si>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</si>
  <si>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</si>
  <si>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</si>
  <si>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</si>
  <si>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</si>
  <si>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</si>
  <si>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</si>
  <si>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</si>
  <si>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</si>
  <si>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</si>
  <si>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</si>
  <si>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</si>
  <si>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</si>
  <si>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</si>
  <si>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</si>
  <si>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</si>
  <si>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</si>
  <si>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</si>
  <si>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</si>
  <si>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</si>
  <si>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</si>
  <si>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</si>
  <si>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</si>
  <si>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</si>
  <si>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</si>
  <si>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</si>
  <si>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</si>
  <si>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</si>
  <si>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</si>
  <si>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</si>
  <si>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</si>
  <si>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</si>
  <si>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</si>
  <si>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</si>
  <si>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</si>
  <si>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</si>
  <si>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</si>
  <si>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</si>
  <si>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</si>
  <si>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</si>
  <si>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</si>
  <si>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</si>
  <si>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</si>
  <si>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</si>
  <si>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</si>
  <si>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</si>
  <si>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</si>
  <si>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</si>
  <si>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</si>
  <si>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</si>
  <si>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</si>
  <si>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</si>
  <si>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</si>
  <si>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</si>
  <si>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</si>
  <si>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</si>
  <si>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</si>
  <si>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</si>
  <si>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</si>
  <si>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</si>
  <si>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</si>
  <si>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</si>
  <si>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</si>
  <si>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</si>
  <si>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</si>
  <si>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</si>
  <si>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</si>
  <si>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</si>
  <si>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</si>
  <si>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</si>
  <si>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</si>
  <si>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</si>
  <si>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</si>
  <si>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</si>
  <si>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</si>
  <si>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</si>
  <si>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</si>
  <si>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</si>
  <si>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</si>
  <si>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</si>
  <si>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</si>
  <si>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</si>
  <si>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</si>
  <si>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</si>
  <si>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</si>
  <si>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</si>
  <si>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</si>
  <si>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</si>
  <si>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</si>
  <si>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</si>
  <si>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</si>
  <si>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</si>
  <si>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</si>
  <si>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</si>
  <si>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</si>
  <si>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</si>
  <si>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</si>
  <si>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</si>
  <si>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</si>
  <si>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</si>
  <si>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</si>
  <si>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</si>
  <si>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</si>
  <si>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</si>
  <si>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</si>
  <si>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</si>
  <si>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</si>
  <si>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</si>
  <si>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</si>
  <si>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</si>
  <si>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</si>
  <si>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</si>
  <si>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</si>
  <si>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</si>
  <si>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</si>
  <si>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</si>
  <si>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</si>
  <si>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</si>
  <si>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</si>
  <si>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</si>
  <si>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</si>
  <si>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</si>
  <si>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</si>
  <si>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</si>
  <si>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</si>
  <si>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</si>
  <si>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</si>
  <si>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</si>
  <si>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</si>
  <si>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</si>
  <si>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</si>
  <si>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</si>
  <si>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</si>
  <si>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</si>
  <si>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</si>
  <si>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</si>
  <si>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</si>
  <si>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</si>
  <si>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</si>
  <si>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</si>
  <si>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</si>
  <si>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</si>
  <si>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</si>
  <si>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</si>
  <si>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</si>
  <si>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</si>
  <si>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</si>
  <si>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</si>
  <si>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</si>
  <si>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</si>
  <si>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</si>
  <si>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</si>
  <si>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</si>
  <si>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</si>
  <si>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</si>
  <si>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</si>
  <si>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</si>
  <si>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</si>
  <si>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</si>
  <si>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</si>
  <si>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</si>
  <si>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</si>
  <si>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</si>
  <si>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</si>
  <si>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</si>
  <si>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</si>
  <si>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</si>
  <si>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</si>
  <si>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</si>
  <si>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</si>
  <si>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</si>
  <si>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</si>
  <si>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</si>
  <si>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</si>
  <si>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</si>
  <si>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</si>
  <si>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</si>
  <si>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</si>
  <si>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</si>
  <si>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</si>
  <si>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</si>
  <si>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</si>
  <si>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</si>
  <si>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</si>
  <si>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</si>
  <si>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</si>
  <si>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</si>
  <si>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</si>
  <si>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</si>
  <si>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</si>
  <si>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</si>
  <si>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</si>
  <si>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</si>
  <si>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</si>
  <si>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</si>
  <si>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</si>
  <si>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</si>
  <si>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</si>
  <si>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</si>
  <si>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</si>
  <si>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</si>
  <si>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</si>
  <si>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</si>
  <si>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</si>
  <si>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</si>
  <si>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</si>
  <si>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</si>
  <si>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</si>
  <si>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</si>
  <si>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</si>
  <si>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</si>
  <si>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</si>
  <si>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</si>
  <si>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</si>
  <si>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</si>
  <si>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</si>
  <si>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</si>
  <si>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</si>
  <si>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</si>
  <si>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</si>
  <si>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</si>
  <si>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</si>
  <si>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</si>
  <si>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</si>
  <si>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</si>
  <si>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</si>
  <si>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</si>
  <si>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</si>
  <si>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</si>
  <si>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</si>
  <si>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</si>
  <si>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</si>
  <si>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</si>
  <si>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</si>
  <si>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</si>
  <si>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</si>
  <si>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</si>
  <si>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</si>
  <si>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</si>
  <si>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</si>
  <si>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</si>
  <si>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</si>
  <si>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</si>
  <si>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</si>
  <si>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</si>
  <si>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</si>
  <si>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</si>
  <si>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</si>
  <si>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</si>
  <si>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</si>
  <si>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</si>
  <si>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</si>
  <si>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</si>
  <si>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</si>
  <si>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</si>
  <si>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</si>
  <si>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</si>
  <si>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</si>
  <si>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</si>
  <si>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</si>
  <si>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</si>
  <si>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</si>
  <si>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</si>
  <si>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</si>
  <si>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</si>
  <si>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</si>
  <si>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</si>
  <si>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</si>
  <si>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</si>
  <si>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</si>
  <si>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</si>
  <si>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</si>
  <si>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</si>
  <si>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</si>
  <si>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</si>
  <si>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</si>
  <si>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</si>
  <si>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</si>
  <si>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</si>
  <si>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</si>
  <si>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</si>
  <si>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</si>
  <si>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</si>
  <si>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</si>
  <si>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</si>
  <si>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</si>
  <si>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</si>
  <si>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</si>
  <si>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</si>
  <si>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</si>
  <si>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</si>
  <si>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</si>
  <si>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</si>
  <si>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</si>
  <si>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</si>
  <si>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</si>
  <si>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</si>
  <si>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</si>
  <si>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</si>
  <si>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</si>
  <si>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</si>
  <si>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</si>
  <si>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</si>
  <si>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</si>
  <si>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</si>
  <si>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</si>
  <si>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</si>
  <si>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</si>
  <si>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</si>
  <si>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</si>
  <si>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</si>
  <si>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</si>
  <si>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</si>
  <si>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</si>
  <si>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</si>
  <si>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</si>
  <si>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</si>
  <si>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</si>
  <si>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</si>
  <si>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</si>
  <si>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</si>
  <si>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</si>
  <si>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</si>
  <si>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</si>
  <si>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</si>
  <si>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</si>
  <si>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</si>
  <si>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</si>
  <si>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</si>
  <si>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</si>
  <si>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</si>
  <si>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</si>
  <si>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</si>
  <si>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</si>
  <si>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</si>
  <si>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</si>
  <si>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</si>
  <si>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</si>
  <si>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</si>
  <si>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</si>
  <si>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</si>
  <si>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</si>
  <si>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</si>
  <si>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</si>
  <si>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</si>
  <si>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</si>
  <si>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</si>
  <si>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</si>
  <si>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</si>
  <si>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</si>
  <si>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</si>
  <si>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</si>
  <si>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</si>
  <si>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</si>
  <si>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</si>
  <si>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</si>
  <si>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</si>
  <si>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</si>
  <si>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</si>
  <si>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</si>
  <si>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</si>
  <si>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</si>
  <si>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</si>
  <si>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</si>
  <si>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</si>
  <si>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</si>
  <si>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</si>
  <si>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</si>
  <si>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</si>
  <si>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</si>
  <si>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</si>
  <si>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</si>
  <si>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</si>
  <si>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</si>
  <si>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</si>
  <si>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</si>
  <si>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</si>
  <si>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</si>
  <si>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</si>
  <si>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</si>
  <si>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</si>
  <si>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</si>
  <si>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</si>
  <si>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</si>
  <si>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</si>
  <si>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</si>
  <si>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</si>
  <si>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</si>
  <si>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</si>
  <si>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</si>
  <si>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</si>
  <si>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</si>
  <si>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</si>
  <si>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</si>
  <si>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</si>
  <si>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</si>
  <si>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</si>
  <si>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</si>
  <si>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</si>
  <si>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</si>
  <si>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</si>
  <si>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</si>
  <si>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</si>
  <si>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</si>
  <si>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</si>
  <si>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</si>
  <si>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</si>
  <si>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</si>
  <si>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</si>
  <si>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</si>
  <si>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</si>
  <si>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</si>
  <si>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</si>
  <si>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</si>
  <si>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</si>
  <si>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</si>
  <si>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</si>
  <si>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</si>
  <si>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</si>
  <si>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</si>
  <si>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</si>
  <si>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</si>
  <si>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</si>
  <si>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</si>
  <si>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</si>
  <si>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</si>
  <si>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</si>
  <si>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</si>
  <si>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</si>
  <si>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</si>
  <si>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</si>
  <si>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</si>
  <si>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</si>
  <si>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</si>
  <si>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</si>
  <si>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</si>
  <si>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</si>
  <si>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</si>
  <si>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</si>
  <si>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</si>
  <si>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</si>
  <si>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</si>
  <si>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</si>
  <si>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</si>
  <si>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</si>
  <si>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</si>
  <si>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</si>
  <si>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</si>
  <si>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</si>
  <si>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</si>
  <si>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</si>
  <si>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</si>
  <si>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</si>
  <si>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</si>
  <si>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</si>
  <si>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</si>
  <si>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</si>
  <si>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</si>
  <si>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</si>
  <si>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</si>
  <si>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</si>
  <si>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</si>
  <si>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</si>
  <si>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</si>
  <si>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</si>
  <si>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</si>
  <si>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</si>
  <si>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</si>
  <si>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</si>
  <si>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</si>
  <si>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</si>
  <si>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</si>
  <si>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</si>
  <si>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</si>
  <si>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</si>
  <si>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</si>
  <si>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</si>
  <si>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</si>
  <si>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</si>
  <si>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</si>
  <si>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</si>
  <si>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</si>
  <si>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</si>
  <si>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</si>
  <si>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</si>
  <si>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</si>
  <si>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</si>
  <si>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</si>
  <si>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</si>
  <si>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</si>
  <si>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</si>
  <si>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</si>
  <si>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</si>
  <si>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</si>
  <si>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</si>
  <si>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</si>
  <si>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</si>
  <si>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</si>
  <si>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</si>
  <si>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</si>
  <si>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</si>
  <si>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</si>
  <si>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</si>
  <si>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</si>
  <si>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</si>
  <si>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</si>
  <si>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</si>
  <si>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</si>
  <si>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</si>
  <si>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</si>
  <si>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</si>
  <si>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</si>
  <si>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</si>
  <si>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</si>
  <si>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</si>
  <si>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</si>
  <si>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</si>
  <si>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</si>
  <si>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</si>
  <si>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</si>
  <si>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</si>
  <si>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</si>
  <si>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</si>
  <si>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</si>
  <si>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</si>
  <si>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</si>
  <si>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</si>
  <si>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</si>
  <si>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</si>
  <si>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</si>
  <si>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</si>
  <si>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</si>
  <si>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</si>
  <si>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</si>
  <si>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</si>
  <si>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</si>
  <si>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</si>
  <si>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</si>
  <si>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</si>
  <si>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</si>
  <si>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</si>
  <si>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</si>
  <si>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</si>
  <si>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</si>
  <si>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</si>
  <si>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</si>
  <si>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</si>
  <si>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</si>
  <si>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</si>
  <si>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</si>
  <si>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</si>
  <si>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</si>
  <si>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</si>
  <si>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</si>
  <si>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</si>
  <si>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</si>
  <si>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</si>
  <si>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</si>
  <si>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</si>
  <si>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</si>
  <si>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</si>
  <si>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</si>
  <si>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</si>
  <si>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</si>
  <si>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</si>
  <si>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</si>
  <si>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</si>
  <si>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</si>
  <si>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</si>
  <si>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</si>
  <si>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</si>
  <si>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</si>
  <si>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</si>
  <si>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</si>
  <si>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</si>
  <si>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</si>
  <si>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</si>
  <si>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</si>
  <si>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</si>
  <si>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</si>
  <si>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</si>
  <si>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</si>
  <si>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</si>
  <si>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</si>
  <si>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</si>
  <si>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</si>
  <si>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</si>
  <si>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</si>
  <si>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</si>
  <si>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</si>
  <si>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</si>
  <si>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</si>
  <si>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</si>
  <si>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</si>
  <si>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</si>
  <si>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</si>
  <si>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</si>
  <si>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</si>
  <si>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</si>
  <si>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</si>
  <si>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</si>
  <si>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</si>
  <si>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</si>
  <si>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</si>
  <si>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</si>
  <si>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</si>
  <si>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</si>
  <si>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</si>
  <si>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</si>
  <si>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</si>
  <si>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</si>
  <si>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</si>
  <si>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</si>
  <si>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</si>
  <si>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</si>
  <si>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</si>
  <si>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</si>
  <si>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</si>
  <si>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</si>
  <si>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</si>
  <si>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</si>
  <si>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</si>
  <si>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</si>
  <si>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</si>
  <si>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</si>
  <si>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</si>
  <si>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</si>
  <si>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</si>
  <si>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</si>
  <si>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</si>
  <si>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</si>
  <si>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</si>
  <si>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</si>
  <si>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</si>
  <si>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</si>
  <si>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</si>
  <si>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</si>
  <si>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</si>
  <si>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</si>
  <si>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</si>
  <si>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</si>
  <si>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</si>
  <si>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</si>
  <si>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</si>
  <si>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</si>
  <si>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</si>
  <si>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</si>
  <si>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</si>
  <si>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</si>
  <si>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</si>
  <si>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</si>
  <si>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</si>
  <si>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</si>
  <si>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</si>
  <si>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</si>
  <si>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</si>
  <si>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</si>
  <si>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</si>
  <si>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</si>
  <si>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</si>
  <si>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</si>
  <si>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</si>
  <si>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</si>
  <si>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</si>
  <si>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</si>
  <si>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</si>
  <si>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</si>
  <si>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</si>
  <si>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</si>
  <si>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</si>
  <si>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</si>
  <si>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</si>
  <si>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</si>
  <si>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</si>
  <si>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</si>
  <si>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</si>
  <si>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</si>
  <si>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</si>
  <si>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</si>
  <si>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</si>
  <si>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</si>
  <si>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</si>
  <si>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</si>
  <si>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</si>
  <si>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</si>
  <si>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</si>
  <si>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</si>
  <si>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</si>
  <si>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</si>
  <si>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</si>
  <si>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</si>
  <si>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</si>
  <si>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</si>
  <si>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</si>
  <si>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</si>
  <si>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</si>
  <si>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</si>
  <si>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</si>
  <si>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</si>
  <si>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</si>
  <si>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</si>
  <si>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</si>
  <si>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</si>
  <si>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</si>
  <si>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</si>
  <si>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</si>
  <si>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</si>
  <si>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</si>
  <si>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</si>
  <si>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</si>
  <si>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</si>
  <si>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</si>
  <si>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</si>
  <si>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</si>
  <si>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</si>
  <si>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</si>
  <si>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</si>
  <si>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</si>
  <si>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</si>
  <si>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</si>
  <si>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</si>
  <si>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</si>
  <si>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</si>
  <si>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</si>
  <si>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</si>
  <si>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</si>
  <si>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</si>
  <si>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</si>
  <si>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</si>
  <si>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</si>
  <si>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</si>
  <si>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</si>
  <si>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</si>
  <si>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</si>
  <si>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</si>
  <si>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</si>
  <si>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</si>
  <si>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</si>
  <si>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</si>
  <si>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</si>
  <si>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</si>
  <si>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</si>
  <si>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</si>
  <si>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</si>
  <si>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</si>
  <si>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</si>
  <si>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</si>
  <si>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</si>
  <si>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</si>
  <si>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</si>
  <si>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</si>
  <si>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</si>
  <si>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</si>
  <si>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</si>
  <si>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</si>
  <si>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</si>
  <si>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</si>
  <si>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</si>
  <si>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</si>
  <si>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</si>
  <si>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</si>
  <si>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</si>
  <si>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</si>
  <si>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</si>
  <si>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</si>
  <si>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</si>
  <si>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</si>
  <si>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</si>
  <si>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</si>
  <si>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</si>
  <si>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</si>
  <si>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</si>
  <si>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</si>
  <si>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</si>
  <si>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</si>
  <si>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</si>
  <si>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</si>
  <si>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</si>
  <si>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</si>
  <si>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</si>
  <si>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</si>
  <si>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</si>
  <si>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</si>
  <si>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</si>
  <si>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</si>
  <si>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</si>
  <si>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</si>
  <si>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</si>
  <si>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</si>
  <si>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</si>
  <si>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</si>
  <si>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</si>
  <si>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</si>
  <si>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</si>
  <si>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</si>
  <si>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</si>
  <si>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</si>
  <si>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</si>
  <si>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</si>
  <si>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</si>
  <si>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</si>
  <si>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</si>
  <si>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</si>
  <si>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</si>
  <si>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</si>
  <si>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</si>
  <si>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</si>
  <si>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</si>
  <si>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</si>
  <si>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</si>
  <si>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</si>
  <si>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</si>
  <si>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</si>
  <si>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</si>
  <si>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</si>
  <si>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</si>
  <si>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</si>
  <si>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</si>
  <si>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</si>
  <si>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</si>
  <si>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</si>
  <si>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</si>
  <si>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</si>
  <si>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</si>
  <si>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</si>
  <si>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</si>
  <si>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</si>
  <si>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</si>
  <si>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</si>
  <si>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</si>
  <si>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</si>
  <si>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</si>
  <si>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</si>
  <si>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</si>
  <si>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</si>
  <si>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</si>
  <si>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</si>
  <si>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</si>
  <si>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</si>
  <si>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</si>
  <si>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</si>
  <si>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</si>
  <si>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</si>
  <si>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</si>
  <si>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</si>
  <si>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</si>
  <si>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</si>
  <si>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</si>
  <si>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</si>
  <si>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</si>
  <si>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</si>
  <si>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</si>
  <si>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</si>
  <si>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</si>
  <si>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</si>
  <si>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</si>
  <si>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</si>
  <si>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</si>
  <si>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</si>
  <si>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</si>
  <si>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</si>
  <si>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</si>
  <si>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</si>
  <si>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</si>
  <si>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</si>
  <si>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</si>
  <si>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</si>
  <si>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</si>
  <si>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</si>
  <si>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</si>
  <si>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</si>
  <si>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</si>
  <si>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</si>
  <si>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</si>
  <si>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</si>
  <si>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</si>
  <si>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</si>
  <si>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</si>
  <si>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</si>
  <si>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</si>
  <si>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</si>
  <si>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</si>
  <si>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</si>
  <si>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</si>
  <si>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</si>
  <si>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</si>
  <si>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</si>
  <si>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</si>
  <si>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</si>
  <si>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</si>
  <si>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</si>
  <si>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</si>
  <si>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</si>
  <si>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</si>
  <si>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</si>
  <si>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</si>
  <si>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</si>
  <si>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</si>
  <si>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</si>
  <si>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</si>
  <si>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</si>
  <si>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</si>
  <si>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</si>
  <si>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</si>
  <si>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</si>
  <si>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</si>
  <si>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</si>
  <si>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</si>
  <si>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</si>
  <si>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</si>
  <si>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</si>
  <si>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</si>
  <si>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</si>
  <si>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</si>
  <si>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</si>
  <si>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</si>
  <si>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</si>
  <si>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</si>
  <si>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</si>
  <si>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</si>
  <si>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</si>
  <si>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</si>
  <si>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</si>
  <si>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</si>
  <si>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</si>
  <si>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</si>
  <si>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</si>
  <si>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</si>
  <si>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</si>
  <si>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</si>
  <si>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</si>
  <si>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</si>
  <si>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</si>
  <si>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</si>
  <si>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</si>
  <si>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</si>
  <si>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</si>
  <si>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</si>
  <si>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</si>
  <si>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</si>
  <si>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</si>
  <si>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</si>
  <si>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</si>
  <si>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</si>
  <si>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</si>
  <si>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</si>
  <si>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</si>
  <si>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</si>
  <si>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</si>
  <si>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</si>
  <si>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</si>
  <si>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</si>
  <si>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</si>
  <si>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</si>
  <si>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</si>
  <si>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</si>
  <si>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</si>
  <si>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</si>
  <si>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</si>
  <si>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</si>
  <si>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</si>
  <si>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</si>
  <si>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</si>
  <si>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</si>
  <si>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</si>
  <si>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</si>
  <si>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</si>
  <si>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</si>
  <si>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</si>
  <si>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</si>
  <si>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</si>
  <si>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</si>
  <si>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</si>
  <si>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</si>
  <si>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</si>
  <si>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</si>
  <si>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</si>
  <si>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</si>
  <si>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</si>
  <si>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</si>
  <si>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</si>
  <si>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</si>
  <si>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</si>
  <si>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</si>
  <si>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</si>
  <si>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</si>
  <si>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</si>
  <si>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</si>
  <si>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</si>
  <si>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</si>
  <si>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</si>
  <si>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</si>
  <si>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</si>
  <si>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</si>
  <si>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</si>
  <si>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</si>
  <si>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</si>
  <si>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</si>
  <si>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</si>
  <si>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</si>
  <si>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</si>
  <si>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</si>
  <si>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</si>
  <si>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</si>
  <si>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</si>
  <si>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</si>
  <si>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</si>
  <si>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</si>
  <si>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</si>
  <si>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</si>
  <si>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</si>
  <si>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</si>
  <si>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</si>
  <si>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</si>
  <si>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</si>
  <si>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</si>
  <si>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</si>
  <si>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</si>
  <si>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</si>
  <si>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</si>
  <si>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</si>
  <si>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</si>
  <si>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</si>
  <si>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</si>
  <si>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</si>
  <si>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</si>
  <si>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</si>
  <si>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</si>
  <si>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</si>
  <si>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</si>
  <si>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</si>
  <si>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</si>
  <si>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</si>
  <si>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</si>
  <si>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</si>
  <si>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</si>
  <si>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</si>
  <si>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</si>
  <si>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</si>
  <si>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</si>
  <si>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</si>
  <si>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</si>
  <si>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</si>
  <si>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</si>
  <si>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</si>
  <si>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</si>
  <si>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</si>
  <si>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</si>
  <si>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</si>
  <si>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</si>
  <si>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</si>
  <si>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</si>
  <si>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</si>
  <si>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</si>
  <si>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</si>
  <si>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</si>
  <si>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</si>
  <si>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</si>
  <si>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</si>
  <si>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</si>
  <si>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</si>
  <si>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</si>
  <si>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</si>
  <si>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</si>
  <si>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</si>
  <si>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</si>
  <si>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</si>
  <si>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</si>
  <si>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</si>
  <si>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</si>
  <si>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</si>
  <si>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</si>
  <si>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</si>
  <si>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</si>
  <si>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</si>
  <si>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</si>
  <si>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</si>
  <si>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</si>
  <si>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</si>
  <si>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</si>
  <si>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</si>
  <si>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</si>
  <si>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</si>
  <si>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</si>
  <si>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</si>
  <si>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</si>
  <si>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</si>
  <si>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</si>
  <si>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</si>
  <si>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</si>
  <si>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</si>
  <si>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</si>
  <si>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</si>
  <si>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</si>
  <si>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</si>
  <si>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</si>
  <si>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</si>
  <si>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</si>
  <si>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</si>
  <si>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</si>
  <si>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</si>
  <si>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</si>
  <si>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</si>
  <si>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</si>
  <si>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</si>
  <si>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</si>
  <si>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</si>
  <si>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</si>
  <si>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</si>
  <si>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</si>
  <si>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</si>
  <si>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</si>
  <si>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</si>
  <si>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</si>
  <si>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</si>
  <si>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</si>
  <si>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</si>
  <si>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</si>
  <si>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</si>
  <si>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</si>
  <si>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</si>
  <si>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</si>
  <si>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</si>
  <si>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</si>
  <si>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</si>
  <si>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</si>
  <si>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</si>
  <si>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</si>
  <si>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</si>
  <si>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</si>
  <si>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</si>
  <si>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</si>
  <si>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</si>
  <si>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</si>
  <si>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</si>
  <si>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</si>
  <si>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</si>
  <si>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</si>
  <si>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</si>
  <si>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</si>
  <si>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</si>
  <si>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</si>
  <si>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</si>
  <si>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</si>
  <si>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</si>
  <si>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</si>
  <si>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</si>
  <si>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</si>
  <si>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</si>
  <si>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</si>
  <si>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</si>
  <si>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</si>
  <si>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</si>
  <si>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</si>
  <si>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</si>
  <si>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</si>
  <si>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</si>
  <si>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</si>
  <si>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</si>
  <si>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</si>
  <si>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</si>
  <si>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</si>
  <si>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</si>
  <si>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</si>
  <si>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</si>
  <si>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</si>
  <si>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</si>
  <si>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</si>
  <si>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</si>
  <si>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</si>
  <si>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</si>
  <si>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</si>
  <si>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</si>
  <si>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</si>
  <si>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</si>
  <si>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</si>
  <si>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</si>
  <si>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</si>
  <si>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</si>
  <si>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</si>
  <si>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</si>
  <si>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</si>
  <si>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</si>
  <si>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</si>
  <si>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</si>
  <si>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</si>
  <si>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</si>
  <si>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</si>
  <si>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</si>
  <si>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</si>
  <si>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</si>
  <si>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</si>
  <si>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</si>
  <si>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</si>
  <si>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</si>
  <si>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</si>
  <si>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</si>
  <si>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</si>
  <si>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</si>
  <si>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</si>
  <si>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</si>
  <si>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</si>
  <si>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</si>
  <si>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</si>
  <si>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</si>
  <si>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</si>
  <si>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</si>
  <si>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</si>
  <si>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</si>
  <si>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</si>
  <si>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</si>
  <si>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</si>
  <si>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</si>
  <si>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</si>
  <si>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</si>
  <si>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</si>
  <si>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</si>
  <si>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</si>
  <si>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</si>
  <si>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</si>
  <si>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</si>
  <si>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</si>
  <si>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</si>
  <si>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</si>
  <si>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</si>
  <si>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</si>
  <si>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</si>
  <si>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</si>
  <si>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</si>
  <si>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</si>
  <si>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</si>
  <si>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</si>
  <si>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</si>
  <si>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</si>
  <si>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</si>
  <si>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</si>
  <si>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</si>
  <si>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</si>
  <si>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</si>
  <si>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</si>
  <si>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</si>
  <si>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</si>
  <si>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</si>
  <si>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</si>
  <si>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</si>
  <si>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</si>
  <si>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</si>
  <si>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</si>
  <si>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</si>
  <si>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</si>
  <si>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</si>
  <si>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</si>
  <si>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</si>
  <si>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</si>
  <si>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</si>
  <si>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</si>
  <si>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</si>
  <si>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</si>
  <si>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</si>
  <si>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</si>
  <si>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</si>
  <si>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</si>
  <si>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</si>
  <si>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</si>
  <si>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</si>
  <si>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</si>
  <si>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</si>
  <si>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</si>
  <si>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</si>
  <si>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</si>
  <si>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</si>
  <si>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</si>
  <si>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</si>
  <si>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</si>
  <si>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</si>
  <si>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</si>
  <si>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</si>
  <si>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</si>
  <si>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</si>
  <si>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</si>
  <si>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</si>
  <si>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</si>
  <si>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</si>
  <si>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</si>
  <si>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</si>
  <si>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</si>
  <si>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</si>
  <si>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</si>
  <si>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</si>
  <si>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</si>
  <si>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</si>
  <si>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</si>
  <si>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</si>
  <si>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</si>
  <si>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</si>
  <si>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</si>
  <si>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</si>
  <si>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</si>
  <si>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</si>
  <si>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</si>
  <si>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</si>
  <si>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</si>
  <si>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</si>
  <si>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</si>
  <si>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</si>
  <si>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</si>
  <si>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</si>
  <si>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</si>
  <si>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</si>
  <si>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</si>
  <si>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</si>
  <si>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</si>
  <si>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</si>
  <si>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</si>
  <si>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</si>
  <si>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</si>
  <si>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</si>
  <si>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</si>
  <si>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</si>
  <si>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</si>
  <si>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</si>
  <si>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</si>
  <si>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</si>
  <si>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</si>
  <si>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</si>
  <si>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</si>
  <si>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</si>
  <si>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</si>
  <si>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</si>
  <si>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</si>
  <si>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</si>
  <si>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</si>
  <si>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</si>
  <si>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</si>
  <si>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</si>
  <si>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</si>
  <si>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</si>
  <si>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</si>
  <si>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</si>
  <si>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</si>
  <si>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</si>
  <si>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</si>
  <si>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</si>
  <si>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</si>
  <si>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</si>
  <si>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</si>
  <si>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</si>
  <si>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</si>
  <si>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</si>
  <si>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</si>
  <si>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</si>
  <si>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</si>
  <si>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</si>
  <si>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</si>
  <si>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</si>
  <si>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</si>
  <si>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</si>
  <si>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</si>
  <si>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</si>
  <si>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</si>
  <si>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</si>
  <si>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</si>
  <si>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</si>
  <si>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</si>
  <si>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</si>
  <si>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</si>
  <si>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</si>
  <si>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</si>
  <si>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</si>
  <si>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</si>
  <si>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</si>
  <si>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</si>
  <si>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</si>
  <si>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</si>
  <si>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</si>
  <si>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</si>
  <si>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</si>
  <si>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</si>
  <si>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</si>
  <si>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</si>
  <si>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</si>
  <si>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</si>
  <si>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</si>
  <si>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</si>
  <si>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</si>
  <si>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</si>
  <si>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</si>
  <si>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</si>
  <si>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</si>
  <si>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</si>
  <si>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</si>
  <si>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</si>
  <si>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</si>
  <si>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</si>
  <si>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</si>
  <si>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</si>
  <si>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</si>
  <si>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</si>
  <si>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</si>
  <si>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</si>
  <si>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</si>
  <si>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</si>
  <si>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</si>
  <si>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</si>
  <si>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</si>
  <si>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</si>
  <si>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</si>
  <si>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</si>
  <si>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</si>
  <si>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</si>
  <si>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</si>
  <si>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</si>
  <si>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</si>
  <si>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</si>
  <si>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</si>
  <si>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</si>
  <si>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</si>
  <si>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</si>
  <si>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</si>
  <si>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</si>
  <si>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</si>
  <si>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</si>
  <si>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</si>
  <si>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</si>
  <si>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</si>
  <si>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</si>
  <si>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</si>
  <si>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</si>
  <si>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</si>
  <si>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</si>
  <si>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</si>
  <si>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</si>
  <si>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</si>
  <si>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</si>
  <si>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</si>
  <si>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</si>
  <si>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</si>
  <si>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</si>
  <si>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</si>
  <si>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</si>
  <si>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</si>
  <si>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</si>
  <si>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</si>
  <si>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</si>
  <si>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</si>
  <si>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</si>
  <si>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</si>
  <si>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</si>
  <si>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</si>
  <si>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</si>
  <si>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</si>
  <si>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</si>
  <si>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</si>
  <si>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</si>
  <si>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</si>
  <si>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</si>
  <si>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</si>
  <si>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</si>
  <si>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</si>
  <si>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</si>
  <si>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</si>
  <si>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</si>
  <si>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</si>
  <si>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</si>
  <si>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</si>
  <si>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</si>
  <si>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</si>
  <si>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</si>
  <si>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</si>
  <si>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</si>
  <si>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</si>
  <si>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</si>
  <si>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</si>
  <si>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</si>
  <si>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</si>
  <si>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</si>
  <si>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</si>
  <si>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</si>
  <si>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</si>
  <si>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</si>
  <si>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</si>
  <si>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</si>
  <si>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</si>
  <si>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</si>
  <si>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</si>
  <si>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</si>
  <si>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</si>
  <si>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</si>
  <si>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</si>
  <si>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</si>
  <si>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</si>
  <si>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</si>
  <si>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</si>
  <si>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</si>
  <si>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</si>
  <si>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</si>
  <si>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</si>
  <si>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</si>
  <si>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</si>
  <si>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</si>
  <si>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</si>
  <si>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</si>
  <si>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</si>
  <si>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</si>
  <si>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</si>
  <si>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</si>
  <si>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</si>
  <si>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</si>
  <si>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</si>
  <si>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</si>
  <si>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</si>
  <si>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</si>
  <si>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</si>
  <si>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</si>
  <si>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</si>
  <si>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</si>
  <si>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</si>
  <si>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</si>
  <si>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</si>
  <si>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</si>
  <si>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</si>
  <si>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</si>
  <si>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</si>
  <si>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</si>
  <si>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</si>
  <si>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</si>
  <si>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</si>
  <si>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</si>
  <si>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</si>
  <si>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</si>
  <si>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</si>
  <si>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</si>
  <si>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</si>
  <si>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</si>
  <si>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</si>
  <si>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</si>
  <si>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</si>
  <si>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</si>
  <si>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</si>
  <si>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</si>
  <si>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</si>
  <si>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</si>
  <si>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</si>
  <si>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</si>
  <si>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</si>
  <si>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</si>
  <si>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</si>
  <si>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</si>
  <si>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</si>
  <si>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</si>
  <si>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</si>
  <si>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</si>
  <si>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</si>
  <si>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</si>
  <si>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</si>
  <si>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</si>
  <si>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</si>
  <si>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</si>
  <si>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</si>
  <si>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</si>
  <si>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</si>
  <si>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</si>
  <si>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</si>
  <si>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</si>
  <si>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</si>
  <si>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</si>
  <si>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</si>
  <si>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</si>
  <si>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</si>
  <si>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</si>
  <si>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</si>
  <si>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</si>
  <si>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</si>
  <si>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</si>
  <si>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</si>
  <si>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</si>
  <si>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</si>
  <si>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</si>
  <si>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</si>
  <si>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</si>
  <si>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</si>
  <si>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</si>
  <si>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</si>
  <si>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</si>
  <si>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</si>
  <si>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</si>
  <si>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</si>
  <si>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</si>
  <si>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</si>
  <si>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</si>
  <si>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</si>
  <si>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</si>
  <si>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</si>
  <si>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</si>
  <si>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</si>
  <si>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</si>
  <si>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</si>
  <si>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</si>
  <si>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</si>
  <si>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</si>
  <si>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</si>
  <si>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</si>
  <si>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</si>
  <si>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</si>
  <si>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</si>
  <si>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</si>
  <si>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</si>
  <si>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</si>
  <si>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</si>
  <si>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</si>
  <si>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</si>
  <si>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</si>
  <si>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</si>
  <si>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</si>
  <si>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</si>
  <si>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</si>
  <si>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</si>
  <si>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</si>
  <si>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</si>
  <si>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</si>
  <si>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</si>
  <si>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</si>
  <si>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</si>
  <si>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</si>
  <si>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</si>
  <si>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</si>
  <si>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</si>
  <si>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</si>
  <si>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</si>
  <si>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</si>
  <si>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</si>
  <si>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</si>
  <si>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</si>
  <si>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</si>
  <si>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</si>
  <si>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</si>
  <si>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</si>
  <si>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</si>
  <si>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</si>
  <si>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</si>
  <si>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</si>
  <si>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</si>
  <si>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</si>
  <si>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</si>
  <si>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</si>
  <si>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</si>
  <si>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</si>
  <si>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</si>
  <si>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</si>
  <si>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</si>
  <si>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</si>
  <si>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</si>
  <si>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</si>
  <si>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</si>
  <si>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</si>
  <si>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</si>
  <si>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</si>
  <si>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</si>
  <si>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</si>
  <si>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</si>
  <si>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</si>
  <si>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</si>
  <si>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</si>
  <si>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</si>
  <si>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</si>
  <si>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</si>
  <si>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</si>
  <si>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</si>
  <si>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</si>
  <si>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</si>
  <si>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</si>
  <si>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</si>
  <si>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</si>
  <si>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</si>
  <si>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</si>
  <si>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</si>
  <si>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</si>
  <si>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</si>
  <si>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</si>
  <si>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</si>
  <si>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</si>
  <si>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</si>
  <si>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</si>
  <si>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</si>
  <si>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</si>
  <si>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</si>
  <si>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</si>
  <si>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</si>
  <si>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</si>
  <si>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</si>
  <si>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</si>
  <si>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</si>
  <si>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</si>
  <si>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</si>
  <si>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</si>
  <si>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</si>
  <si>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</si>
  <si>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</si>
  <si>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</si>
  <si>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</si>
  <si>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</si>
  <si>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</si>
  <si>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</si>
  <si>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</si>
  <si>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</si>
  <si>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</si>
  <si>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</si>
  <si>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</si>
  <si>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</si>
  <si>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</si>
  <si>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</si>
  <si>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</si>
  <si>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</si>
  <si>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</si>
  <si>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</si>
  <si>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</si>
  <si>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</si>
  <si>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</si>
  <si>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</si>
  <si>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</si>
  <si>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</si>
  <si>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</si>
  <si>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</si>
  <si>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</si>
  <si>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</si>
  <si>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</si>
  <si>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</si>
  <si>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</si>
  <si>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</si>
  <si>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</si>
  <si>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</si>
  <si>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</si>
  <si>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</si>
  <si>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</si>
  <si>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</si>
  <si>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</si>
  <si>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</si>
  <si>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</si>
  <si>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</si>
  <si>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</si>
  <si>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</si>
  <si>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</si>
  <si>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</si>
  <si>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</si>
  <si>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</si>
  <si>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</si>
  <si>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</si>
  <si>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</si>
  <si>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</si>
  <si>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</si>
  <si>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</si>
  <si>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</si>
  <si>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</si>
  <si>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</si>
  <si>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</si>
  <si>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</si>
  <si>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</si>
  <si>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</si>
  <si>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</si>
  <si>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</si>
  <si>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</si>
  <si>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</si>
  <si>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</si>
  <si>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</si>
  <si>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</si>
  <si>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</si>
  <si>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</si>
  <si>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</si>
  <si>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</si>
  <si>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</si>
  <si>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</si>
  <si>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</si>
  <si>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</si>
  <si>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</si>
  <si>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</si>
  <si>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</si>
  <si>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</si>
  <si>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</si>
  <si>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</si>
  <si>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</si>
  <si>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</si>
  <si>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</si>
  <si>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</si>
  <si>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</si>
  <si>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</si>
  <si>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</si>
  <si>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</si>
  <si>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</si>
  <si>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</si>
  <si>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</si>
  <si>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</si>
  <si>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</si>
  <si>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</si>
  <si>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</si>
  <si>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</si>
  <si>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</si>
  <si>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</si>
  <si>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</si>
  <si>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</si>
  <si>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</si>
  <si>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</si>
  <si>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</si>
  <si>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</si>
  <si>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</si>
  <si>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</si>
  <si>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</si>
  <si>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</si>
  <si>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</si>
  <si>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</si>
  <si>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</si>
  <si>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</si>
  <si>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</si>
  <si>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</si>
  <si>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</si>
  <si>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</si>
  <si>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</si>
  <si>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</si>
  <si>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</si>
  <si>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</si>
  <si>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</si>
  <si>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</si>
  <si>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</si>
  <si>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</si>
  <si>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</si>
  <si>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</si>
  <si>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</si>
  <si>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</si>
  <si>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</si>
  <si>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</si>
  <si>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</si>
  <si>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</si>
  <si>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</si>
  <si>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</si>
  <si>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</si>
  <si>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</si>
  <si>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</si>
  <si>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</si>
  <si>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</si>
  <si>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</si>
  <si>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</si>
  <si>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</si>
  <si>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</si>
  <si>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</si>
  <si>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</si>
  <si>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</si>
  <si>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</si>
  <si>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</si>
  <si>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</si>
  <si>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</si>
  <si>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</si>
  <si>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</si>
  <si>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</si>
  <si>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</si>
  <si>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</si>
  <si>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</si>
  <si>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</si>
  <si>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</si>
  <si>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</si>
  <si>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</si>
  <si>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</si>
  <si>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</si>
  <si>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</si>
  <si>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</si>
  <si>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</si>
  <si>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</si>
  <si>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</si>
  <si>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</si>
  <si>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</si>
  <si>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</si>
  <si>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</si>
  <si>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</si>
  <si>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</si>
  <si>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</si>
  <si>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</si>
  <si>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</si>
  <si>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</si>
  <si>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</si>
  <si>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</si>
  <si>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</si>
  <si>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</si>
  <si>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</si>
  <si>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</si>
  <si>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</si>
  <si>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</si>
  <si>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</si>
  <si>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</si>
  <si>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</si>
  <si>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</si>
  <si>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</si>
  <si>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</si>
  <si>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</si>
  <si>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</si>
  <si>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</si>
  <si>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</si>
  <si>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</si>
  <si>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</si>
  <si>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</si>
  <si>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</si>
  <si>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</si>
  <si>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</si>
  <si>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</si>
  <si>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</si>
  <si>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</si>
  <si>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</si>
  <si>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</si>
  <si>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</si>
  <si>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</si>
  <si>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</si>
  <si>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</si>
  <si>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</si>
  <si>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</si>
  <si>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</si>
  <si>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</si>
  <si>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</si>
  <si>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</si>
  <si>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</si>
  <si>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</si>
  <si>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</si>
  <si>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</si>
  <si>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</si>
  <si>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</si>
  <si>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</si>
  <si>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</si>
  <si>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</si>
  <si>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</si>
  <si>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</si>
  <si>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</si>
  <si>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</si>
  <si>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</si>
  <si>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</si>
  <si>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</si>
  <si>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</si>
  <si>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</si>
  <si>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</si>
  <si>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</si>
  <si>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</si>
  <si>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</si>
  <si>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</si>
  <si>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</si>
  <si>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</si>
  <si>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</si>
  <si>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</si>
  <si>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</si>
  <si>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</si>
  <si>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</si>
  <si>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</si>
  <si>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</si>
  <si>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</si>
  <si>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</si>
  <si>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</si>
  <si>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</si>
  <si>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</si>
  <si>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</si>
  <si>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</si>
  <si>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</si>
  <si>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</si>
  <si>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</si>
  <si>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</si>
  <si>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</si>
  <si>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</si>
  <si>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</si>
  <si>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</si>
  <si>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</si>
  <si>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</si>
  <si>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</si>
  <si>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</si>
  <si>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</si>
  <si>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</si>
  <si>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</si>
  <si>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</si>
  <si>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</si>
  <si>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</si>
  <si>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</si>
  <si>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</si>
  <si>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</si>
  <si>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</si>
  <si>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</si>
  <si>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</si>
  <si>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</si>
  <si>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</si>
  <si>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</si>
  <si>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</si>
  <si>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</si>
  <si>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</si>
  <si>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</si>
  <si>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</si>
  <si>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</si>
  <si>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</si>
  <si>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</si>
  <si>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</si>
  <si>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</si>
  <si>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</si>
  <si>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</si>
  <si>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</si>
  <si>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</si>
  <si>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</si>
  <si>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</si>
  <si>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</si>
  <si>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</si>
  <si>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</si>
  <si>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</si>
  <si>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</si>
  <si>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</si>
  <si>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</si>
  <si>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</si>
  <si>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</si>
  <si>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</si>
  <si>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</si>
  <si>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</si>
  <si>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</si>
  <si>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</si>
  <si>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</si>
  <si>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</si>
  <si>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</si>
  <si>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</si>
  <si>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</si>
  <si>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</si>
  <si>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</si>
  <si>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</si>
  <si>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</si>
  <si>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</si>
  <si>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</si>
  <si>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</si>
  <si>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</si>
  <si>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</si>
  <si>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</si>
  <si>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</si>
  <si>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</si>
  <si>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</si>
  <si>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</si>
  <si>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</si>
  <si>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</si>
  <si>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</si>
  <si>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</si>
  <si>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</si>
  <si>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</si>
  <si>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</si>
  <si>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</si>
  <si>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</si>
  <si>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</si>
  <si>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</si>
  <si>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</si>
  <si>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</si>
  <si>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</si>
  <si>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</si>
  <si>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</si>
  <si>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</si>
  <si>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</si>
  <si>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</si>
  <si>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</si>
  <si>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</si>
  <si>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</si>
  <si>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</si>
  <si>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</si>
  <si>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</si>
  <si>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</si>
  <si>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</si>
  <si>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</si>
  <si>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</si>
  <si>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</si>
  <si>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</si>
  <si>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</si>
  <si>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</si>
  <si>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</si>
  <si>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</si>
  <si>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</si>
  <si>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</si>
  <si>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</si>
  <si>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</si>
  <si>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</si>
  <si>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</si>
  <si>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</si>
  <si>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</si>
  <si>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</si>
  <si>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</si>
  <si>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</si>
  <si>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</si>
  <si>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</si>
  <si>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</si>
  <si>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</si>
  <si>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</si>
  <si>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</si>
  <si>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</si>
  <si>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</si>
  <si>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</si>
  <si>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</si>
  <si>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</si>
  <si>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</si>
  <si>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</si>
  <si>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</si>
  <si>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</si>
  <si>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</si>
  <si>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</si>
  <si>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</si>
  <si>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</si>
  <si>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</si>
  <si>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</si>
  <si>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</si>
  <si>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</si>
  <si>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</si>
  <si>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</si>
  <si>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</si>
  <si>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</si>
  <si>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</si>
  <si>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</si>
  <si>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</si>
  <si>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</si>
  <si>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</si>
  <si>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</si>
  <si>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</si>
  <si>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</si>
  <si>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</si>
  <si>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</si>
  <si>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</si>
  <si>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</si>
  <si>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</si>
  <si>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</si>
  <si>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</si>
  <si>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</si>
  <si>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</si>
  <si>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</si>
  <si>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</si>
  <si>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</si>
  <si>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</si>
  <si>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</si>
  <si>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</si>
  <si>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</si>
  <si>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</si>
  <si>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</si>
  <si>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</si>
  <si>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</si>
  <si>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</si>
  <si>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</si>
  <si>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</si>
  <si>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</si>
  <si>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</si>
  <si>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</si>
  <si>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</si>
  <si>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</si>
  <si>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</si>
  <si>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</si>
  <si>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</si>
  <si>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</si>
  <si>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</si>
  <si>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</si>
  <si>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</si>
  <si>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</si>
  <si>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</si>
  <si>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</si>
  <si>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</si>
  <si>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</si>
  <si>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</si>
  <si>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</si>
  <si>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</si>
  <si>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</si>
  <si>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</si>
  <si>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</si>
  <si>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</si>
  <si>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</si>
  <si>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</si>
  <si>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</si>
  <si>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</si>
  <si>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</si>
  <si>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</si>
  <si>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</si>
  <si>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</si>
  <si>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</si>
  <si>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</si>
  <si>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</si>
  <si>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</si>
  <si>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</si>
  <si>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</si>
  <si>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</si>
  <si>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</si>
  <si>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</si>
  <si>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</si>
  <si>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</si>
  <si>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</si>
  <si>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</si>
  <si>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</si>
  <si>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</si>
  <si>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</si>
  <si>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</si>
  <si>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</si>
  <si>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</si>
  <si>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</si>
  <si>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</si>
  <si>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</si>
  <si>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</si>
  <si>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</si>
  <si>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</si>
  <si>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</si>
  <si>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</si>
  <si>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</si>
  <si>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</si>
  <si>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</si>
  <si>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</si>
  <si>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</si>
  <si>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</si>
  <si>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</si>
  <si>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</si>
  <si>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</si>
  <si>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</si>
  <si>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</si>
  <si>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</si>
  <si>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</si>
  <si>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</si>
  <si>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</si>
  <si>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</si>
  <si>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</si>
  <si>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</si>
  <si>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</si>
  <si>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</si>
  <si>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</si>
  <si>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</si>
  <si>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</si>
  <si>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</si>
  <si>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</si>
  <si>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</si>
  <si>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</si>
  <si>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</si>
  <si>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</si>
  <si>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</si>
  <si>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</si>
  <si>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</si>
  <si>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</si>
  <si>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</si>
  <si>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</si>
  <si>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</si>
  <si>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</si>
  <si>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</si>
  <si>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</si>
  <si>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</si>
  <si>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</si>
  <si>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</si>
  <si>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</si>
  <si>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</si>
  <si>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</si>
  <si>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</si>
  <si>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</si>
  <si>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</si>
  <si>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</si>
  <si>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</si>
  <si>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</si>
  <si>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</si>
  <si>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</si>
  <si>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</si>
  <si>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</si>
  <si>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</si>
  <si>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</si>
  <si>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</si>
  <si>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</si>
  <si>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</si>
  <si>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</si>
  <si>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</si>
  <si>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</si>
  <si>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</si>
  <si>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</si>
  <si>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</si>
  <si>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</si>
  <si>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</si>
  <si>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</si>
  <si>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</si>
  <si>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</si>
  <si>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</si>
  <si>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</si>
  <si>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</si>
  <si>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</si>
  <si>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</si>
  <si>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</si>
  <si>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</si>
  <si>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</si>
  <si>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</si>
  <si>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</si>
  <si>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</si>
  <si>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</si>
  <si>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</si>
  <si>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</si>
  <si>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</si>
  <si>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</si>
  <si>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</si>
  <si>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</si>
  <si>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</si>
  <si>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</si>
  <si>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</si>
  <si>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</si>
  <si>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</si>
  <si>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</si>
  <si>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</si>
  <si>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</si>
  <si>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</si>
  <si>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</si>
  <si>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</si>
  <si>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</si>
  <si>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</si>
  <si>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</si>
  <si>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</si>
  <si>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</si>
  <si>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</si>
  <si>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</si>
  <si>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</si>
  <si>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</si>
  <si>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</si>
  <si>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</si>
  <si>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</si>
  <si>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</si>
  <si>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</si>
  <si>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</si>
  <si>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</si>
  <si>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</si>
  <si>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</si>
  <si>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</si>
  <si>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</si>
  <si>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</si>
  <si>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</si>
  <si>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</si>
  <si>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</si>
  <si>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</si>
  <si>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</si>
  <si>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</si>
  <si>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</si>
  <si>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</si>
  <si>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</si>
  <si>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</si>
  <si>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</si>
  <si>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</si>
  <si>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</si>
  <si>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</si>
  <si>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</si>
  <si>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</si>
  <si>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</si>
  <si>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</si>
  <si>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</si>
  <si>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</si>
  <si>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</si>
  <si>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</si>
  <si>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</si>
  <si>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</si>
  <si>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</si>
  <si>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</si>
  <si>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</si>
  <si>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</si>
  <si>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</si>
  <si>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</si>
  <si>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</si>
  <si>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</si>
  <si>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</si>
  <si>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</si>
  <si>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</si>
  <si>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</si>
  <si>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</si>
  <si>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</si>
  <si>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</si>
  <si>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</si>
  <si>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</si>
  <si>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</si>
  <si>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</si>
  <si>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</si>
  <si>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</si>
  <si>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</si>
  <si>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</si>
  <si>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</si>
  <si>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</si>
  <si>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</si>
  <si>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</si>
  <si>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</si>
  <si>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</si>
  <si>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</si>
  <si>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</si>
  <si>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</si>
  <si>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</si>
  <si>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</si>
  <si>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</si>
  <si>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</si>
  <si>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</si>
  <si>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</si>
  <si>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</si>
  <si>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</si>
  <si>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</si>
  <si>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</si>
  <si>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</si>
  <si>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</si>
  <si>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</si>
  <si>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</si>
  <si>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</si>
  <si>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</si>
  <si>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</si>
  <si>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</si>
  <si>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</si>
  <si>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</si>
  <si>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</si>
  <si>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</si>
  <si>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</si>
  <si>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</si>
  <si>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</si>
  <si>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</si>
  <si>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</si>
  <si>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</si>
  <si>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</si>
  <si>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</si>
  <si>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</si>
  <si>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</si>
  <si>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</si>
  <si>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</si>
  <si>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</si>
  <si>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</si>
  <si>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</si>
  <si>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</si>
  <si>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</si>
  <si>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</si>
  <si>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</si>
  <si>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</si>
  <si>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</si>
  <si>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</si>
  <si>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</si>
  <si>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</si>
  <si>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</si>
  <si>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</si>
  <si>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</si>
  <si>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</si>
  <si>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</si>
  <si>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</si>
  <si>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</si>
  <si>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</si>
  <si>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</si>
  <si>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</si>
  <si>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</si>
  <si>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</si>
  <si>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</si>
  <si>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</si>
  <si>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</si>
  <si>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</si>
  <si>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</si>
  <si>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</si>
  <si>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</si>
  <si>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</si>
  <si>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</si>
  <si>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</si>
  <si>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</si>
  <si>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</si>
  <si>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</si>
  <si>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</si>
  <si>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</si>
  <si>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</si>
  <si>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</si>
  <si>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</si>
  <si>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</si>
  <si>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</si>
  <si>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</si>
  <si>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</si>
  <si>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</si>
  <si>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</si>
  <si>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</si>
  <si>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</si>
  <si>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</si>
  <si>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</si>
  <si>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</si>
  <si>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</si>
  <si>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</si>
  <si>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</si>
  <si>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</si>
  <si>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</si>
  <si>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</si>
  <si>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</si>
  <si>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</si>
  <si>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</si>
  <si>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</si>
  <si>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</si>
  <si>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</si>
  <si>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</si>
  <si>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</si>
  <si>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</si>
  <si>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</si>
  <si>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</si>
  <si>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</si>
  <si>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</si>
  <si>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</si>
  <si>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</si>
  <si>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</si>
  <si>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</si>
  <si>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</si>
  <si>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</si>
  <si>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</si>
  <si>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</si>
  <si>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</si>
  <si>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</si>
  <si>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</si>
  <si>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</si>
  <si>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</si>
  <si>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</si>
  <si>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</si>
  <si>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</si>
  <si>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</si>
  <si>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</si>
  <si>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</si>
  <si>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</si>
  <si>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</si>
  <si>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</si>
  <si>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</si>
  <si>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</si>
  <si>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</si>
  <si>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</si>
  <si>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</si>
  <si>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</si>
  <si>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</si>
  <si>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</si>
  <si>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</si>
  <si>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</si>
  <si>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</si>
  <si>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</si>
  <si>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</si>
  <si>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</si>
  <si>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</si>
  <si>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</si>
  <si>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</si>
  <si>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</si>
  <si>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</si>
  <si>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</si>
  <si>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</si>
  <si>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</si>
  <si>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</si>
  <si>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</si>
  <si>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</si>
  <si>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</si>
  <si>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</si>
  <si>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</si>
  <si>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</si>
  <si>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</si>
  <si>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</si>
  <si>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</si>
  <si>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</si>
  <si>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</si>
  <si>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</si>
  <si>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</si>
  <si>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</si>
  <si>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</si>
  <si>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</si>
  <si>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</si>
  <si>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</si>
  <si>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</si>
  <si>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</si>
  <si>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</si>
  <si>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</si>
  <si>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</si>
  <si>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</si>
  <si>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</si>
  <si>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</si>
  <si>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</si>
  <si>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</si>
  <si>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</si>
  <si>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</si>
  <si>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</si>
  <si>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</si>
  <si>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</si>
  <si>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</si>
  <si>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</si>
  <si>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</si>
  <si>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</si>
  <si>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</si>
  <si>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</si>
  <si>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</si>
  <si>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</si>
  <si>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</si>
  <si>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</si>
  <si>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</si>
  <si>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</si>
  <si>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</si>
  <si>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</si>
  <si>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</si>
  <si>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</si>
  <si>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</si>
  <si>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</si>
  <si>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</si>
  <si>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</si>
  <si>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</si>
  <si>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</si>
  <si>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</si>
  <si>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</si>
  <si>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</si>
  <si>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</si>
  <si>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</si>
  <si>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</si>
  <si>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</si>
  <si>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</si>
  <si>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</si>
  <si>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</si>
  <si>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</si>
  <si>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</si>
  <si>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</si>
  <si>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</si>
  <si>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</si>
  <si>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</si>
  <si>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</si>
  <si>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</si>
  <si>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</si>
  <si>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</si>
  <si>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</si>
  <si>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</si>
  <si>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</si>
  <si>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</si>
  <si>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</si>
  <si>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</si>
  <si>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</si>
  <si>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</si>
  <si>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</si>
  <si>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</si>
  <si>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</si>
  <si>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</si>
  <si>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</si>
  <si>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</si>
  <si>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</si>
  <si>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</si>
  <si>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</si>
  <si>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</si>
  <si>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</si>
  <si>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</si>
  <si>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</si>
  <si>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</si>
  <si>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</si>
  <si>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</si>
  <si>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</si>
  <si>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</si>
  <si>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</si>
  <si>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</si>
  <si>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</si>
  <si>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</si>
  <si>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</si>
  <si>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</si>
  <si>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</si>
  <si>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</si>
  <si>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</si>
  <si>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</si>
  <si>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</si>
  <si>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</si>
  <si>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</si>
  <si>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</si>
  <si>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</si>
  <si>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</si>
  <si>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</si>
  <si>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</si>
  <si>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</si>
  <si>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</si>
  <si>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</si>
  <si>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</si>
  <si>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</si>
  <si>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</si>
  <si>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</si>
  <si>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</si>
  <si>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</si>
  <si>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</si>
  <si>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</si>
  <si>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</si>
  <si>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</si>
  <si>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</si>
  <si>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</si>
  <si>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</si>
  <si>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</si>
  <si>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</si>
  <si>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</si>
  <si>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</si>
  <si>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</si>
  <si>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</si>
  <si>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</si>
  <si>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</si>
  <si>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</si>
  <si>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</si>
  <si>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</si>
  <si>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</si>
  <si>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</si>
  <si>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</si>
  <si>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</si>
  <si>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</si>
  <si>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</si>
  <si>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</si>
  <si>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</si>
  <si>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</si>
  <si>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</si>
  <si>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</si>
  <si>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</si>
  <si>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</si>
  <si>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</si>
  <si>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</si>
  <si>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</si>
  <si>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</si>
  <si>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</si>
  <si>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</si>
  <si>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</si>
  <si>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</si>
  <si>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</si>
  <si>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</si>
  <si>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</si>
  <si>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</si>
  <si>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</si>
  <si>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</si>
  <si>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</si>
  <si>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</si>
  <si>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</si>
  <si>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</si>
  <si>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</si>
  <si>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</si>
  <si>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</si>
  <si>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</si>
  <si>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</si>
  <si>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</si>
  <si>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</si>
  <si>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</si>
  <si>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</si>
  <si>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</si>
  <si>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</si>
  <si>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</si>
  <si>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</si>
  <si>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</si>
  <si>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</si>
  <si>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</si>
  <si>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</si>
  <si>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</si>
  <si>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</si>
  <si>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</si>
  <si>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</si>
  <si>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</si>
  <si>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</si>
  <si>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</si>
  <si>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</si>
  <si>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</si>
  <si>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</si>
  <si>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</si>
  <si>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</si>
  <si>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</si>
  <si>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</si>
  <si>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</si>
  <si>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</si>
  <si>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</si>
  <si>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</si>
  <si>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</si>
  <si>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</si>
  <si>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</si>
  <si>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</si>
  <si>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</si>
  <si>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</si>
  <si>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</si>
  <si>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</si>
  <si>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</si>
  <si>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</si>
  <si>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</si>
  <si>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</si>
  <si>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</si>
  <si>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</si>
  <si>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</si>
  <si>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</si>
  <si>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</si>
  <si>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</si>
  <si>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</si>
  <si>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</si>
  <si>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</si>
  <si>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</si>
  <si>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</si>
  <si>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</si>
  <si>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</si>
  <si>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</si>
  <si>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</si>
  <si>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</si>
  <si>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</si>
  <si>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</si>
  <si>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</si>
  <si>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</si>
  <si>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</si>
  <si>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</si>
  <si>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</si>
  <si>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</si>
  <si>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</si>
  <si>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</si>
  <si>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</si>
  <si>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</si>
  <si>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</si>
  <si>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</si>
  <si>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</si>
  <si>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</si>
  <si>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</si>
  <si>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</si>
  <si>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</si>
  <si>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</si>
  <si>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</si>
  <si>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</si>
  <si>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</si>
  <si>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</si>
  <si>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</si>
  <si>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</si>
  <si>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</si>
  <si>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</si>
  <si>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</si>
  <si>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</si>
  <si>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</si>
  <si>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</si>
  <si>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</si>
  <si>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</si>
  <si>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</si>
  <si>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</si>
  <si>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</si>
  <si>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</si>
  <si>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</si>
  <si>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</si>
  <si>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</si>
  <si>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</si>
  <si>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</si>
  <si>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</si>
  <si>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</si>
  <si>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</si>
  <si>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</si>
  <si>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</si>
  <si>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</si>
  <si>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</si>
  <si>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</si>
  <si>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</si>
  <si>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</si>
  <si>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</si>
  <si>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</si>
  <si>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</si>
  <si>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</si>
  <si>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</si>
  <si>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</si>
  <si>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</si>
  <si>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</si>
  <si>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</si>
  <si>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</si>
  <si>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</si>
  <si>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</si>
  <si>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</si>
  <si>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</si>
  <si>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</si>
  <si>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</si>
  <si>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</si>
  <si>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</si>
  <si>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</si>
  <si>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</si>
  <si>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</si>
  <si>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</si>
  <si>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</si>
  <si>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</si>
  <si>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</si>
  <si>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</si>
  <si>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</si>
  <si>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</si>
  <si>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</si>
  <si>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</si>
  <si>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</si>
  <si>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</si>
  <si>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</si>
  <si>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</si>
  <si>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</si>
  <si>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</si>
  <si>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</si>
  <si>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</si>
  <si>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</si>
  <si>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</si>
  <si>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</si>
  <si>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</si>
  <si>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</si>
  <si>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</si>
  <si>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</si>
  <si>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</si>
  <si>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</si>
  <si>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</si>
  <si>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</si>
  <si>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</si>
  <si>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</si>
  <si>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</si>
  <si>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</si>
  <si>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</si>
  <si>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</si>
  <si>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</si>
  <si>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</si>
  <si>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</si>
  <si>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</si>
  <si>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</si>
  <si>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</si>
  <si>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</si>
  <si>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</si>
  <si>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</si>
  <si>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</si>
  <si>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</si>
  <si>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</si>
  <si>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</si>
  <si>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</si>
  <si>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</si>
  <si>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</si>
  <si>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</si>
  <si>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</si>
  <si>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</si>
  <si>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</si>
  <si>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</si>
  <si>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</si>
  <si>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</si>
  <si>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</si>
  <si>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</si>
  <si>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</si>
  <si>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</si>
  <si>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</si>
  <si>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</si>
  <si>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</si>
  <si>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</si>
  <si>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</si>
  <si>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</si>
  <si>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</si>
  <si>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</si>
  <si>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</si>
  <si>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</si>
  <si>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</si>
  <si>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</si>
  <si>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</si>
  <si>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</si>
  <si>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</si>
  <si>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</si>
  <si>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</si>
  <si>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</si>
  <si>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</si>
  <si>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</si>
  <si>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</si>
  <si>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</si>
  <si>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</si>
  <si>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</si>
  <si>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</si>
  <si>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</si>
  <si>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</si>
  <si>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</si>
  <si>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</si>
  <si>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</si>
  <si>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</si>
  <si>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</si>
  <si>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</si>
  <si>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</si>
  <si>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</si>
  <si>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</si>
  <si>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</si>
  <si>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</si>
  <si>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</si>
  <si>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</si>
  <si>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</si>
  <si>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</si>
  <si>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</si>
  <si>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</si>
  <si>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</si>
  <si>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</si>
  <si>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</si>
  <si>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</si>
  <si>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</si>
  <si>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</si>
  <si>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</si>
  <si>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</si>
  <si>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</si>
  <si>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</si>
  <si>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</si>
  <si>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</si>
  <si>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</si>
  <si>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</si>
  <si>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</si>
  <si>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</si>
  <si>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</si>
  <si>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</si>
  <si>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</si>
  <si>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</si>
  <si>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</si>
  <si>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</si>
  <si>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</si>
  <si>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</si>
  <si>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</si>
  <si>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</si>
  <si>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</si>
  <si>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</si>
  <si>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</si>
  <si>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</si>
  <si>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</si>
  <si>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</si>
  <si>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</si>
  <si>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</si>
  <si>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</si>
  <si>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</si>
  <si>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</si>
  <si>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</si>
  <si>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</si>
  <si>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</si>
  <si>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</si>
  <si>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</si>
  <si>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</si>
  <si>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</si>
  <si>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</si>
  <si>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</si>
  <si>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</si>
  <si>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</si>
  <si>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</si>
  <si>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</si>
  <si>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</si>
  <si>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</si>
  <si>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</si>
  <si>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</si>
  <si>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</si>
  <si>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</si>
  <si>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</si>
  <si>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</si>
  <si>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</si>
  <si>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</si>
  <si>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</si>
  <si>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</si>
  <si>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</si>
  <si>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</si>
  <si>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</si>
  <si>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</si>
  <si>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</si>
  <si>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</si>
  <si>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</si>
  <si>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</si>
  <si>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</si>
  <si>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</si>
  <si>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</si>
  <si>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</si>
  <si>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</si>
  <si>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</si>
  <si>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</si>
  <si>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</si>
  <si>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</si>
  <si>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</si>
  <si>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</si>
  <si>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</si>
  <si>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</si>
  <si>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</si>
  <si>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</si>
  <si>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</si>
  <si>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</si>
  <si>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</si>
  <si>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</si>
  <si>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</si>
  <si>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</si>
  <si>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</si>
  <si>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</si>
  <si>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</si>
  <si>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</si>
  <si>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</si>
  <si>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</si>
  <si>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</si>
  <si>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</si>
  <si>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</si>
  <si>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</si>
  <si>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</si>
  <si>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</si>
  <si>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</si>
  <si>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</si>
  <si>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</si>
  <si>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</si>
  <si>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</si>
  <si>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</si>
  <si>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</si>
  <si>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</si>
  <si>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</si>
  <si>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</si>
  <si>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</si>
  <si>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</si>
  <si>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</si>
  <si>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</si>
  <si>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</si>
  <si>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</si>
  <si>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</si>
  <si>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</si>
  <si>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</si>
  <si>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</si>
  <si>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</si>
  <si>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</si>
  <si>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</si>
  <si>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</si>
  <si>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</si>
  <si>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</si>
  <si>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</si>
  <si>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</si>
  <si>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</si>
  <si>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</si>
  <si>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</si>
  <si>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</si>
  <si>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</si>
  <si>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</si>
  <si>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</si>
  <si>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</si>
  <si>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</si>
  <si>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</si>
  <si>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</si>
  <si>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</si>
  <si>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</si>
  <si>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</si>
  <si>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</si>
  <si>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</si>
  <si>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</si>
  <si>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</si>
  <si>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</si>
  <si>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</si>
  <si>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</si>
  <si>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</si>
  <si>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</si>
  <si>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</si>
  <si>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</si>
  <si>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</si>
  <si>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</si>
  <si>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</si>
  <si>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</si>
  <si>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</si>
  <si>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</si>
  <si>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</si>
  <si>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</si>
  <si>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</si>
  <si>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</si>
  <si>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</si>
  <si>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</si>
  <si>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</si>
  <si>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</si>
  <si>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</si>
  <si>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</si>
  <si>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</si>
  <si>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</si>
  <si>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</si>
  <si>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</si>
  <si>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</si>
  <si>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</si>
  <si>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</si>
  <si>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</si>
  <si>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</si>
  <si>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</si>
  <si>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</si>
  <si>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</si>
  <si>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</si>
  <si>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</si>
  <si>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</si>
  <si>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</si>
  <si>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</si>
  <si>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</si>
  <si>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</si>
  <si>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</si>
  <si>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</si>
  <si>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</si>
  <si>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</si>
  <si>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</si>
  <si>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</si>
  <si>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</si>
  <si>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</si>
  <si>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</si>
  <si>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</si>
  <si>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</si>
  <si>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</si>
  <si>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</si>
  <si>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</si>
  <si>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</si>
  <si>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</si>
  <si>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</si>
  <si>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</si>
  <si>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</si>
  <si>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</si>
  <si>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</si>
  <si>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</si>
  <si>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</si>
  <si>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</si>
  <si>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</si>
  <si>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</si>
  <si>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</si>
  <si>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</si>
  <si>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</si>
  <si>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</si>
  <si>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</si>
  <si>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</si>
  <si>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</si>
  <si>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</si>
  <si>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</si>
  <si>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</si>
  <si>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</si>
  <si>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</si>
  <si>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</si>
  <si>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</si>
  <si>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</si>
  <si>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</si>
  <si>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</si>
  <si>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</si>
  <si>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</si>
  <si>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</si>
  <si>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</si>
  <si>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</si>
  <si>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</si>
  <si>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</si>
  <si>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</si>
  <si>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</si>
  <si>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</si>
  <si>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</si>
  <si>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</si>
  <si>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</si>
  <si>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</si>
  <si>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</si>
  <si>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</si>
  <si>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</si>
  <si>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</si>
  <si>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</si>
  <si>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</si>
  <si>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</si>
  <si>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</si>
  <si>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</si>
  <si>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</si>
  <si>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</si>
  <si>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</si>
  <si>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</si>
  <si>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</si>
  <si>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</si>
  <si>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</si>
  <si>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</si>
  <si>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</si>
  <si>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</si>
  <si>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</si>
  <si>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</si>
  <si>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</si>
  <si>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</si>
  <si>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</si>
  <si>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</si>
  <si>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</si>
  <si>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</si>
  <si>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</si>
  <si>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</si>
  <si>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</si>
  <si>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</si>
  <si>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</si>
  <si>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</si>
  <si>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</si>
  <si>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</si>
  <si>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</si>
  <si>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</si>
  <si>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</si>
  <si>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</si>
  <si>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</si>
  <si>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</si>
  <si>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</si>
  <si>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</si>
  <si>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</si>
  <si>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</si>
  <si>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</si>
  <si>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</si>
  <si>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</si>
  <si>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</si>
  <si>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</si>
  <si>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</si>
  <si>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</si>
  <si>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</si>
  <si>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</si>
  <si>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</si>
  <si>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</si>
  <si>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</si>
  <si>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</si>
  <si>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</si>
  <si>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</si>
  <si>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</si>
  <si>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</si>
  <si>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</si>
  <si>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</si>
  <si>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</si>
  <si>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</si>
  <si>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</si>
  <si>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</si>
  <si>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</si>
  <si>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</si>
  <si>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</si>
  <si>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</si>
  <si>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</si>
  <si>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</si>
  <si>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</si>
  <si>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</si>
  <si>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</si>
  <si>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</si>
  <si>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</si>
  <si>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</si>
  <si>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</si>
  <si>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</si>
  <si>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</si>
  <si>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</si>
  <si>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</si>
  <si>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</si>
  <si>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</si>
  <si>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</si>
  <si>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</si>
  <si>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</si>
  <si>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</si>
  <si>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</si>
  <si>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</si>
  <si>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</si>
  <si>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</si>
  <si>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</si>
  <si>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</si>
  <si>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</si>
  <si>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</si>
  <si>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</si>
  <si>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</si>
  <si>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</si>
  <si>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</si>
  <si>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</si>
  <si>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</si>
  <si>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</si>
  <si>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</si>
  <si>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</si>
  <si>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</si>
  <si>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</si>
  <si>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</si>
  <si>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</si>
  <si>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</si>
  <si>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</si>
  <si>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</si>
  <si>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</si>
  <si>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</si>
  <si>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</si>
  <si>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</si>
  <si>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</si>
  <si>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</si>
  <si>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</si>
  <si>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</si>
  <si>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</si>
  <si>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</si>
  <si>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</si>
  <si>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</si>
  <si>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</si>
  <si>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</si>
  <si>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</si>
  <si>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</si>
  <si>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</si>
  <si>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</si>
  <si>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</si>
  <si>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</si>
  <si>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</si>
  <si>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</si>
  <si>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</si>
  <si>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</si>
  <si>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</si>
  <si>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</si>
  <si>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</si>
  <si>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</si>
  <si>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</si>
  <si>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</si>
  <si>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</si>
  <si>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</si>
  <si>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</si>
  <si>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</si>
  <si>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</si>
  <si>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</si>
  <si>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</si>
  <si>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</si>
  <si>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</si>
  <si>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</si>
  <si>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</si>
  <si>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</si>
  <si>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</si>
  <si>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</si>
  <si>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</si>
  <si>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</si>
  <si>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</si>
  <si>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</si>
  <si>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</si>
  <si>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</si>
  <si>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</si>
  <si>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</si>
  <si>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</si>
  <si>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</si>
  <si>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</si>
  <si>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</si>
  <si>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</si>
  <si>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</si>
  <si>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</si>
  <si>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</si>
  <si>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</si>
  <si>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</si>
  <si>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</si>
  <si>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</si>
  <si>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</si>
  <si>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</si>
  <si>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</si>
  <si>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</si>
  <si>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</si>
  <si>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</si>
  <si>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</si>
  <si>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</si>
  <si>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</si>
  <si>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</si>
  <si>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</si>
  <si>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</si>
  <si>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</si>
  <si>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</si>
  <si>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</si>
  <si>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</si>
  <si>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</si>
  <si>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</si>
  <si>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</si>
  <si>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</si>
  <si>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</si>
  <si>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</si>
  <si>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</si>
  <si>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</si>
  <si>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</si>
  <si>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</si>
  <si>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</si>
  <si>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</si>
  <si>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</si>
  <si>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</si>
  <si>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</si>
  <si>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</si>
  <si>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</si>
  <si>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</si>
  <si>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</si>
  <si>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</si>
  <si>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</si>
  <si>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</si>
  <si>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</si>
  <si>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</si>
  <si>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</si>
  <si>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</si>
  <si>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</si>
  <si>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</si>
  <si>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</si>
  <si>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</si>
  <si>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</si>
  <si>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</si>
  <si>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</si>
  <si>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</si>
  <si>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</si>
  <si>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</si>
  <si>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</si>
  <si>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</si>
  <si>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</si>
  <si>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</si>
  <si>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</si>
  <si>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</si>
  <si>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</si>
  <si>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</si>
  <si>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</si>
  <si>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</si>
  <si>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</si>
  <si>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</si>
  <si>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</si>
  <si>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</si>
  <si>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</si>
  <si>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</si>
  <si>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</si>
  <si>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</si>
  <si>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</si>
  <si>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</si>
  <si>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</si>
  <si>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</si>
  <si>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</si>
  <si>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</si>
  <si>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</si>
  <si>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</si>
  <si>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</si>
  <si>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</si>
  <si>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</si>
  <si>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</si>
  <si>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</si>
  <si>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</si>
  <si>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</si>
  <si>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</si>
  <si>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</si>
  <si>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</si>
  <si>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</si>
  <si>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</si>
  <si>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</si>
  <si>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</si>
  <si>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</si>
  <si>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</si>
  <si>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</si>
  <si>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</si>
  <si>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</si>
  <si>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</si>
  <si>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</si>
  <si>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</si>
  <si>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</si>
  <si>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</si>
  <si>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</si>
  <si>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</si>
  <si>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</si>
  <si>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</si>
  <si>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</si>
  <si>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</si>
  <si>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</si>
  <si>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</si>
  <si>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</si>
  <si>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</si>
  <si>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</si>
  <si>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</si>
  <si>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</si>
  <si>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</si>
  <si>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</si>
  <si>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</si>
  <si>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</si>
  <si>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</si>
  <si>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</si>
  <si>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</si>
  <si>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</si>
  <si>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</si>
  <si>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</si>
  <si>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</si>
  <si>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</si>
  <si>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</si>
  <si>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</si>
  <si>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</si>
  <si>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</si>
  <si>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</si>
  <si>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</si>
  <si>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</si>
  <si>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</si>
  <si>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</si>
  <si>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</si>
  <si>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</si>
  <si>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</si>
  <si>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</si>
  <si>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</si>
  <si>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</si>
  <si>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</si>
  <si>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</si>
  <si>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</si>
  <si>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</si>
  <si>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</si>
  <si>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</si>
  <si>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</si>
  <si>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</si>
  <si>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</si>
  <si>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</si>
  <si>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</si>
  <si>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</si>
  <si>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</si>
  <si>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</si>
  <si>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</si>
  <si>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</si>
  <si>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</si>
  <si>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</si>
  <si>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</si>
  <si>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</si>
  <si>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</si>
  <si>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</si>
  <si>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</si>
  <si>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</si>
  <si>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</si>
  <si>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</si>
  <si>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</si>
  <si>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</si>
  <si>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</si>
  <si>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</si>
  <si>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</si>
  <si>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</si>
  <si>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</si>
  <si>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</si>
  <si>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</si>
  <si>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</si>
  <si>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</si>
  <si>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</si>
  <si>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</si>
  <si>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</si>
  <si>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</si>
  <si>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</si>
  <si>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</si>
  <si>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</si>
  <si>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</si>
  <si>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</si>
  <si>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</si>
  <si>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</si>
  <si>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</si>
  <si>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</si>
  <si>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</si>
  <si>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</si>
  <si>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</si>
  <si>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</si>
  <si>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</si>
  <si>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</si>
  <si>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</si>
  <si>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</si>
  <si>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</si>
  <si>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</si>
  <si>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</si>
  <si>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</si>
  <si>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</si>
  <si>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</si>
  <si>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</si>
  <si>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</si>
  <si>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</si>
  <si>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</si>
  <si>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</si>
  <si>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</si>
  <si>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</si>
  <si>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</si>
  <si>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</si>
  <si>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</si>
  <si>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</si>
  <si>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</si>
  <si>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</si>
  <si>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</si>
  <si>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</si>
  <si>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</si>
  <si>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</si>
  <si>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</si>
  <si>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</si>
  <si>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</si>
  <si>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</si>
  <si>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</si>
  <si>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</si>
  <si>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</si>
  <si>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</si>
  <si>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</si>
  <si>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</si>
  <si>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</si>
  <si>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</si>
  <si>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</si>
  <si>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</si>
  <si>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</si>
  <si>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</si>
  <si>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</si>
  <si>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</si>
  <si>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</si>
  <si>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</si>
  <si>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</si>
  <si>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</si>
  <si>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</si>
  <si>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</si>
  <si>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</si>
  <si>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</si>
  <si>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</si>
  <si>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</si>
  <si>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</si>
  <si>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</si>
  <si>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</si>
  <si>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</si>
  <si>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</si>
  <si>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</si>
  <si>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</si>
  <si>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</si>
  <si>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</si>
  <si>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</si>
  <si>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</si>
  <si>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</si>
  <si>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</si>
  <si>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</si>
  <si>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</si>
  <si>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</si>
  <si>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</si>
  <si>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</si>
  <si>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</si>
  <si>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</si>
  <si>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</si>
  <si>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</si>
  <si>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</si>
  <si>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</si>
  <si>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</si>
  <si>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</si>
  <si>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</si>
  <si>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</si>
  <si>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</si>
  <si>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</si>
  <si>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</si>
  <si>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</si>
  <si>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</si>
  <si>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</si>
  <si>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</si>
  <si>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</si>
  <si>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</si>
  <si>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</si>
  <si>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</si>
  <si>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</si>
  <si>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</si>
  <si>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</si>
  <si>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</si>
  <si>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</si>
  <si>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</si>
  <si>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</si>
  <si>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</si>
  <si>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</si>
  <si>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</si>
  <si>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</si>
  <si>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</si>
  <si>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</si>
  <si>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</si>
  <si>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</si>
  <si>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</si>
  <si>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</si>
  <si>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</si>
  <si>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</si>
  <si>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</si>
  <si>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</si>
  <si>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</si>
  <si>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</si>
  <si>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</si>
  <si>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</si>
  <si>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</si>
  <si>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</si>
  <si>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</si>
  <si>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</si>
  <si>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</si>
  <si>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</si>
  <si>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</si>
  <si>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</si>
  <si>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</si>
  <si>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</si>
  <si>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</si>
  <si>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</si>
  <si>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</si>
  <si>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</si>
  <si>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</si>
  <si>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</si>
  <si>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</si>
  <si>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</si>
  <si>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</si>
  <si>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</si>
  <si>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</si>
  <si>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</si>
  <si>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</si>
  <si>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</si>
  <si>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</si>
  <si>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</si>
  <si>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</si>
  <si>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</si>
  <si>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</si>
  <si>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</si>
  <si>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</si>
  <si>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</si>
  <si>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</si>
  <si>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</si>
  <si>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</si>
  <si>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</si>
  <si>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</si>
  <si>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</si>
  <si>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</si>
  <si>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</si>
  <si>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</si>
  <si>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</si>
  <si>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</si>
  <si>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</si>
  <si>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</si>
  <si>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</si>
  <si>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</si>
  <si>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</si>
  <si>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</si>
  <si>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</si>
  <si>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</si>
  <si>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</si>
  <si>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</si>
  <si>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</si>
  <si>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</si>
  <si>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</si>
  <si>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</si>
  <si>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</si>
  <si>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</si>
  <si>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</si>
  <si>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</si>
  <si>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</si>
  <si>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</si>
  <si>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</si>
  <si>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</si>
  <si>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</si>
  <si>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</si>
  <si>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</si>
  <si>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</si>
  <si>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</si>
  <si>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</si>
  <si>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</si>
  <si>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</si>
  <si>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</si>
  <si>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</si>
  <si>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</si>
  <si>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</si>
  <si>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</si>
  <si>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</si>
  <si>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</si>
  <si>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</si>
  <si>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</si>
  <si>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</si>
  <si>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</si>
  <si>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</si>
  <si>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</si>
  <si>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</si>
  <si>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</si>
  <si>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</si>
  <si>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</si>
  <si>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</si>
  <si>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</si>
  <si>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</si>
  <si>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</si>
  <si>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</si>
  <si>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</si>
  <si>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</si>
  <si>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</si>
  <si>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</si>
  <si>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</si>
  <si>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</si>
  <si>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</si>
  <si>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</si>
  <si>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</si>
  <si>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</si>
  <si>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</si>
  <si>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</si>
  <si>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</si>
  <si>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</si>
  <si>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</si>
  <si>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</si>
  <si>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</si>
  <si>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</si>
  <si>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</si>
  <si>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</si>
  <si>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</si>
  <si>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</si>
  <si>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</si>
  <si>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</si>
  <si>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</si>
  <si>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</si>
  <si>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</si>
  <si>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</si>
  <si>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</si>
  <si>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</si>
  <si>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</si>
  <si>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</si>
  <si>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</si>
  <si>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</si>
  <si>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</si>
  <si>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</si>
  <si>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</si>
  <si>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</si>
  <si>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</si>
  <si>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</si>
  <si>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</si>
  <si>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</si>
  <si>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</si>
  <si>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</si>
  <si>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</si>
  <si>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</si>
  <si>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</si>
  <si>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</si>
  <si>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</si>
  <si>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</si>
  <si>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</si>
  <si>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</si>
  <si>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</si>
  <si>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</si>
  <si>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</si>
  <si>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</si>
  <si>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</si>
  <si>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</si>
  <si>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</si>
  <si>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</si>
  <si>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</si>
  <si>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</si>
  <si>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</si>
  <si>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</si>
  <si>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</si>
  <si>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</si>
  <si>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</si>
  <si>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</si>
  <si>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</si>
  <si>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</si>
  <si>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</si>
  <si>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</si>
  <si>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</si>
  <si>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</si>
  <si>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</si>
  <si>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</si>
  <si>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</si>
  <si>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</si>
  <si>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</si>
  <si>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</si>
  <si>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</si>
  <si>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</si>
  <si>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</si>
  <si>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</si>
  <si>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</si>
  <si>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</si>
  <si>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</si>
  <si>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</si>
  <si>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</si>
  <si>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</si>
  <si>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</si>
  <si>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</si>
  <si>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</si>
  <si>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</si>
  <si>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</si>
  <si>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</si>
  <si>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</si>
  <si>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</si>
  <si>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</si>
  <si>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</si>
  <si>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</si>
  <si>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</si>
  <si>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</si>
  <si>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</si>
  <si>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</si>
  <si>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</si>
  <si>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</si>
  <si>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</si>
  <si>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</si>
  <si>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</si>
  <si>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</si>
  <si>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</si>
  <si>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</si>
  <si>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</si>
  <si>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</si>
  <si>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</si>
  <si>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</si>
  <si>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</si>
  <si>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</si>
  <si>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</si>
  <si>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</si>
  <si>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</si>
  <si>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</si>
  <si>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</si>
  <si>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</si>
  <si>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</si>
  <si>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</si>
  <si>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</si>
  <si>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</si>
  <si>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</si>
  <si>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</si>
  <si>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</si>
  <si>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</si>
  <si>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</si>
  <si>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</si>
  <si>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</si>
  <si>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</si>
  <si>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</si>
  <si>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</si>
  <si>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</si>
  <si>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</si>
  <si>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</si>
  <si>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</si>
  <si>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</si>
  <si>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</si>
  <si>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</si>
  <si>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</si>
  <si>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</si>
  <si>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</si>
  <si>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</si>
  <si>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</si>
  <si>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</si>
  <si>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</si>
  <si>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</si>
  <si>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</si>
  <si>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</si>
  <si>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</si>
  <si>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</si>
  <si>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</si>
  <si>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</si>
  <si>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</si>
  <si>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</si>
  <si>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</si>
  <si>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</si>
  <si>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</si>
  <si>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</si>
  <si>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</si>
  <si>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</si>
  <si>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</si>
  <si>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</si>
  <si>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</si>
  <si>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</si>
  <si>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</si>
  <si>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</si>
  <si>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</si>
  <si>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</si>
  <si>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</si>
  <si>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</si>
  <si>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</si>
  <si>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</si>
  <si>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</si>
  <si>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</si>
  <si>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</si>
  <si>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</si>
  <si>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</si>
  <si>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</si>
  <si>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</si>
  <si>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</si>
  <si>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</si>
  <si>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</si>
  <si>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</si>
  <si>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</si>
  <si>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</si>
  <si>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</si>
  <si>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</si>
  <si>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</si>
  <si>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</si>
  <si>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</si>
  <si>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</si>
  <si>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</si>
  <si>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</si>
  <si>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</si>
  <si>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</si>
  <si>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</si>
  <si>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</si>
  <si>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</si>
  <si>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</si>
  <si>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</si>
  <si>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</si>
  <si>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</si>
  <si>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</si>
  <si>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</si>
  <si>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</si>
  <si>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</si>
  <si>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</si>
  <si>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</si>
  <si>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</si>
  <si>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</si>
  <si>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</si>
  <si>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</si>
  <si>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</si>
  <si>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</si>
  <si>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</si>
  <si>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</si>
  <si>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</si>
  <si>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</si>
  <si>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</si>
  <si>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</si>
  <si>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</si>
  <si>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</si>
  <si>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</si>
  <si>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</si>
  <si>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</si>
  <si>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</si>
  <si>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</si>
  <si>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</si>
  <si>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</si>
  <si>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</si>
  <si>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</si>
  <si>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</si>
  <si>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</si>
  <si>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</si>
  <si>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</si>
  <si>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</si>
  <si>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</si>
  <si>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</si>
  <si>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</si>
  <si>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</si>
  <si>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</si>
  <si>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</si>
  <si>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</si>
  <si>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</si>
  <si>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</si>
  <si>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</si>
  <si>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</si>
  <si>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</si>
  <si>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</si>
  <si>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</si>
  <si>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</si>
  <si>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</si>
  <si>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</si>
  <si>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</si>
  <si>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</si>
  <si>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</si>
  <si>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</si>
  <si>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</si>
  <si>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</si>
  <si>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</si>
  <si>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</si>
  <si>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</si>
  <si>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</si>
  <si>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</si>
  <si>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</si>
  <si>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</si>
  <si>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</si>
  <si>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</si>
  <si>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</si>
  <si>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</si>
  <si>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</si>
  <si>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</si>
  <si>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</si>
  <si>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</si>
  <si>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</si>
  <si>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</si>
  <si>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</si>
  <si>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</si>
  <si>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</si>
  <si>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</si>
  <si>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</si>
  <si>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</si>
  <si>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</si>
  <si>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</si>
  <si>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</si>
  <si>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</si>
  <si>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</si>
  <si>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</si>
  <si>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</si>
  <si>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</si>
  <si>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</si>
  <si>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</si>
  <si>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</si>
  <si>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</si>
  <si>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</si>
  <si>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</si>
  <si>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</si>
  <si>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</si>
  <si>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</si>
  <si>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</si>
  <si>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</si>
  <si>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</si>
  <si>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</si>
  <si>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</si>
  <si>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</si>
  <si>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</si>
  <si>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</si>
  <si>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</si>
  <si>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</si>
  <si>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</si>
  <si>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</si>
  <si>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</si>
  <si>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</si>
  <si>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</si>
  <si>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</si>
  <si>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</si>
  <si>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</si>
  <si>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</si>
  <si>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</si>
  <si>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</si>
  <si>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</si>
  <si>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</si>
  <si>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</si>
  <si>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</si>
  <si>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</si>
  <si>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</si>
  <si>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</si>
  <si>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</si>
  <si>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</si>
  <si>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</si>
  <si>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</si>
  <si>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</si>
  <si>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</si>
  <si>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</si>
  <si>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</si>
  <si>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</si>
  <si>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</si>
  <si>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</si>
  <si>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</si>
  <si>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</si>
  <si>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</si>
  <si>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</si>
  <si>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</si>
  <si>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</si>
  <si>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</si>
  <si>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</si>
  <si>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</si>
  <si>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</si>
  <si>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</si>
  <si>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</si>
  <si>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</si>
  <si>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</si>
  <si>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</si>
  <si>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</si>
  <si>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</si>
  <si>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</si>
  <si>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</si>
  <si>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</si>
  <si>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</si>
  <si>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</si>
  <si>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</si>
  <si>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</si>
  <si>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</si>
  <si>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</si>
  <si>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</si>
  <si>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</si>
  <si>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</si>
  <si>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</si>
  <si>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</si>
  <si>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</si>
  <si>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</si>
  <si>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</si>
  <si>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</si>
  <si>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</si>
  <si>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</si>
  <si>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</si>
  <si>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</si>
  <si>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</si>
  <si>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</si>
  <si>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</si>
  <si>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</si>
  <si>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</si>
  <si>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</si>
  <si>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</si>
  <si>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</si>
  <si>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</si>
  <si>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</si>
  <si>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</si>
  <si>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</si>
  <si>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</si>
  <si>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</si>
  <si>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</si>
  <si>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</si>
  <si>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</si>
  <si>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</si>
  <si>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</si>
  <si>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</si>
  <si>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</si>
  <si>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</si>
  <si>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</si>
  <si>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</si>
  <si>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</si>
  <si>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</si>
  <si>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</si>
  <si>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</si>
  <si>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</si>
  <si>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</si>
  <si>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</si>
  <si>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</si>
  <si>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</si>
  <si>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</si>
  <si>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</si>
  <si>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</si>
  <si>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</si>
  <si>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</si>
  <si>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</si>
  <si>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</si>
  <si>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</si>
  <si>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</si>
  <si>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</si>
  <si>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</si>
  <si>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</si>
  <si>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</si>
  <si>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</si>
  <si>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</si>
  <si>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</si>
  <si>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</si>
  <si>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</si>
  <si>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</si>
  <si>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</si>
  <si>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</si>
  <si>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</si>
  <si>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</si>
  <si>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</si>
  <si>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</si>
  <si>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</si>
  <si>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</si>
  <si>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</si>
  <si>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</si>
  <si>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</si>
  <si>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</si>
  <si>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</si>
  <si>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</si>
  <si>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</si>
  <si>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</si>
  <si>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</si>
  <si>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</si>
  <si>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</si>
  <si>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</si>
  <si>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</si>
  <si>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</si>
  <si>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</si>
  <si>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</si>
  <si>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</si>
  <si>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</si>
  <si>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</si>
  <si>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</si>
  <si>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</si>
  <si>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</si>
  <si>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</si>
  <si>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</si>
  <si>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</si>
  <si>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</si>
  <si>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</si>
  <si>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</si>
  <si>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</si>
  <si>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</si>
  <si>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</si>
  <si>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</si>
  <si>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</si>
  <si>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</si>
  <si>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</si>
  <si>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</si>
  <si>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</si>
  <si>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</si>
  <si>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</si>
  <si>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</si>
  <si>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</si>
  <si>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</si>
  <si>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</si>
  <si>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</si>
  <si>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</si>
  <si>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</si>
  <si>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</si>
  <si>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</si>
  <si>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</si>
  <si>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</si>
  <si>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</si>
  <si>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</si>
  <si>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</si>
  <si>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</si>
  <si>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</si>
  <si>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</si>
  <si>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</si>
  <si>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</si>
  <si>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</si>
  <si>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</si>
  <si>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</si>
  <si>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</si>
  <si>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</si>
  <si>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</si>
  <si>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</si>
  <si>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</si>
  <si>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</si>
  <si>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</si>
  <si>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</si>
  <si>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</si>
  <si>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</si>
  <si>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</si>
  <si>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</si>
  <si>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</si>
  <si>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</si>
  <si>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</si>
  <si>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</si>
  <si>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</si>
  <si>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</si>
  <si>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</si>
  <si>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</si>
  <si>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</si>
  <si>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</si>
  <si>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</si>
  <si>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</si>
  <si>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</si>
  <si>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</si>
  <si>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</si>
  <si>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</si>
  <si>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</si>
  <si>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</si>
  <si>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</si>
  <si>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</si>
  <si>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</si>
  <si>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</si>
  <si>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</si>
  <si>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</si>
  <si>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</si>
  <si>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</si>
  <si>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</si>
  <si>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</si>
  <si>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</si>
  <si>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</si>
  <si>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</si>
  <si>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</si>
  <si>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</si>
  <si>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</si>
  <si>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</si>
  <si>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</si>
  <si>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</si>
  <si>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</si>
  <si>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</si>
  <si>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</si>
  <si>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</si>
  <si>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</si>
  <si>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</si>
  <si>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</si>
  <si>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</si>
  <si>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</si>
  <si>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</si>
  <si>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</si>
  <si>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</si>
  <si>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</si>
  <si>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</si>
  <si>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</si>
  <si>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</si>
  <si>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</si>
  <si>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</si>
  <si>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</si>
  <si>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</si>
  <si>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</si>
  <si>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</si>
  <si>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</si>
  <si>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</si>
  <si>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</si>
  <si>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</si>
  <si>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</si>
  <si>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</si>
  <si>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</si>
  <si>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</si>
  <si>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</si>
  <si>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</si>
  <si>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</si>
  <si>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</si>
  <si>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</si>
  <si>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</si>
  <si>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</si>
  <si>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</si>
  <si>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</si>
  <si>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</si>
  <si>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</si>
  <si>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</si>
  <si>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</si>
  <si>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</si>
  <si>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</si>
  <si>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</si>
  <si>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</si>
  <si>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</si>
  <si>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</si>
  <si>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</si>
  <si>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</si>
  <si>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</si>
  <si>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</si>
  <si>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</si>
  <si>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</si>
  <si>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</si>
  <si>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</si>
  <si>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</si>
  <si>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</si>
  <si>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</si>
  <si>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</si>
  <si>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</si>
  <si>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</si>
  <si>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</si>
  <si>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</si>
  <si>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</si>
  <si>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</si>
  <si>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</si>
  <si>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</si>
  <si>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</si>
  <si>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</si>
  <si>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</si>
  <si>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</si>
  <si>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</si>
  <si>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</si>
  <si>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</si>
  <si>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</si>
  <si>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</si>
  <si>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</si>
  <si>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</si>
  <si>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</si>
  <si>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</si>
  <si>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</si>
  <si>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</si>
  <si>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</si>
  <si>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</si>
  <si>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</si>
  <si>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</si>
  <si>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</si>
  <si>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</si>
  <si>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</si>
  <si>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</si>
  <si>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</si>
  <si>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</si>
  <si>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</si>
  <si>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</si>
  <si>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</si>
  <si>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</si>
  <si>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</si>
  <si>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</si>
  <si>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</si>
  <si>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</si>
  <si>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</si>
  <si>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</si>
  <si>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</si>
  <si>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</si>
  <si>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</si>
  <si>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</si>
  <si>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</si>
  <si>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</si>
  <si>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</si>
  <si>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</si>
  <si>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</si>
  <si>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</si>
  <si>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</si>
  <si>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</si>
  <si>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</si>
  <si>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</si>
  <si>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</si>
  <si>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</si>
  <si>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</si>
  <si>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</si>
  <si>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</si>
  <si>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</si>
  <si>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</si>
  <si>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</si>
  <si>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</si>
  <si>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</si>
  <si>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</si>
  <si>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</si>
  <si>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</si>
  <si>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</si>
  <si>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</si>
  <si>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</si>
  <si>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</si>
  <si>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</si>
  <si>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</si>
  <si>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</si>
  <si>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</si>
  <si>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</si>
  <si>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</si>
  <si>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</si>
  <si>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</si>
  <si>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</si>
  <si>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</si>
  <si>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</si>
  <si>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</si>
  <si>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</si>
  <si>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</si>
  <si>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</si>
  <si>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</si>
  <si>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</si>
  <si>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</si>
  <si>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</si>
  <si>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</si>
  <si>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</si>
  <si>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</si>
  <si>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</si>
  <si>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</si>
  <si>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</si>
  <si>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</si>
  <si>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</si>
  <si>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</si>
  <si>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</si>
  <si>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</si>
  <si>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</si>
  <si>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</si>
  <si>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</si>
  <si>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</si>
  <si>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</si>
  <si>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</si>
  <si>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</si>
  <si>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</si>
  <si>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</si>
  <si>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</si>
  <si>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</si>
  <si>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</si>
  <si>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</si>
  <si>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</si>
  <si>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</si>
  <si>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</si>
  <si>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</si>
  <si>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</si>
  <si>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</si>
  <si>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</si>
  <si>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</si>
  <si>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</si>
  <si>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</si>
  <si>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</si>
  <si>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</si>
  <si>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</si>
  <si>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</si>
  <si>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</si>
  <si>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</si>
  <si>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</si>
  <si>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</si>
  <si>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</si>
  <si>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</si>
  <si>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</si>
  <si>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</si>
  <si>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</si>
  <si>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</si>
  <si>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</si>
  <si>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</si>
  <si>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</si>
  <si>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</si>
  <si>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</si>
  <si>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</si>
  <si>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</si>
  <si>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</si>
  <si>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</si>
  <si>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</si>
  <si>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</si>
  <si>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</si>
  <si>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</si>
  <si>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</si>
  <si>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</si>
  <si>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</si>
  <si>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</si>
  <si>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</si>
  <si>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</si>
  <si>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</si>
  <si>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</si>
  <si>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</si>
  <si>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</si>
  <si>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</si>
  <si>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</si>
  <si>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</si>
  <si>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</si>
  <si>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</si>
  <si>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</si>
  <si>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</si>
  <si>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</si>
  <si>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</si>
  <si>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</si>
  <si>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</si>
  <si>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</si>
  <si>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</si>
  <si>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</si>
  <si>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</si>
  <si>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</si>
  <si>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</si>
  <si>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</si>
  <si>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</si>
  <si>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</si>
  <si>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</si>
  <si>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</si>
  <si>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</si>
  <si>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</si>
  <si>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</si>
  <si>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</si>
  <si>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</si>
  <si>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</si>
  <si>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</si>
  <si>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</si>
  <si>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</si>
  <si>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</si>
  <si>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</si>
  <si>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</si>
  <si>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</si>
  <si>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</si>
  <si>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</si>
  <si>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</si>
  <si>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</si>
  <si>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</si>
  <si>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</si>
  <si>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</si>
  <si>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</si>
  <si>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</si>
  <si>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</si>
  <si>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</si>
  <si>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</si>
  <si>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</si>
  <si>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</si>
  <si>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</si>
  <si>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</si>
  <si>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</si>
  <si>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</si>
  <si>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</si>
  <si>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</si>
  <si>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</si>
  <si>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</si>
  <si>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</si>
  <si>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</si>
  <si>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</si>
  <si>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</si>
  <si>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</si>
  <si>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</si>
  <si>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</si>
  <si>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</si>
  <si>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</si>
  <si>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</si>
  <si>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</si>
  <si>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</si>
  <si>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</si>
  <si>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</si>
  <si>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</si>
  <si>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</si>
  <si>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</si>
  <si>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</si>
  <si>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</si>
  <si>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</si>
  <si>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</si>
  <si>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</si>
  <si>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</si>
  <si>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</si>
  <si>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</si>
  <si>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</si>
  <si>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</si>
  <si>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</si>
  <si>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</si>
  <si>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</si>
  <si>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</si>
  <si>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</si>
  <si>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</si>
  <si>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</si>
  <si>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</si>
  <si>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</si>
  <si>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</si>
  <si>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</si>
  <si>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</si>
  <si>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</si>
  <si>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</si>
  <si>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</si>
  <si>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</si>
  <si>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</si>
  <si>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</si>
  <si>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</si>
  <si>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</si>
  <si>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</si>
  <si>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</si>
  <si>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</si>
  <si>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</si>
  <si>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</si>
  <si>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</si>
  <si>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</si>
  <si>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</si>
  <si>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</si>
  <si>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</si>
  <si>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</si>
  <si>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</si>
  <si>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</si>
  <si>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</si>
  <si>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</si>
  <si>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</si>
  <si>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</si>
  <si>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</si>
  <si>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</si>
  <si>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</si>
  <si>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</si>
  <si>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</si>
  <si>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</si>
  <si>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</si>
  <si>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</si>
  <si>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</si>
  <si>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</si>
  <si>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</si>
  <si>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</si>
  <si>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</si>
  <si>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</si>
  <si>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</si>
  <si>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</si>
  <si>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</si>
  <si>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</si>
  <si>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</si>
  <si>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</si>
  <si>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</si>
  <si>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</si>
  <si>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</si>
  <si>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</si>
  <si>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</si>
  <si>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</si>
  <si>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</si>
  <si>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</si>
  <si>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</si>
  <si>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</si>
  <si>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</si>
  <si>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</si>
  <si>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</si>
  <si>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</si>
  <si>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</si>
  <si>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</si>
  <si>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</si>
  <si>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</si>
  <si>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</si>
  <si>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</si>
  <si>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</si>
  <si>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</si>
  <si>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</si>
  <si>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</si>
  <si>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</si>
  <si>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</si>
  <si>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</si>
  <si>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</si>
  <si>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</si>
  <si>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</si>
  <si>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</si>
  <si>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</si>
  <si>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</si>
  <si>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</si>
  <si>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</si>
  <si>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</si>
  <si>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</si>
  <si>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</si>
  <si>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</si>
  <si>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</si>
  <si>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</si>
  <si>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</si>
  <si>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</si>
  <si>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</si>
  <si>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</si>
  <si>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</si>
  <si>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</si>
  <si>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</si>
  <si>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</si>
  <si>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</si>
  <si>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</si>
  <si>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</si>
  <si>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</si>
  <si>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</si>
  <si>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</si>
  <si>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</si>
  <si>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</si>
  <si>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</si>
  <si>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</si>
  <si>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</si>
  <si>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</si>
  <si>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</si>
  <si>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</si>
  <si>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</si>
  <si>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</si>
  <si>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</si>
  <si>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</si>
  <si>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</si>
  <si>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</si>
  <si>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</si>
  <si>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</si>
  <si>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</si>
  <si>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</si>
  <si>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</si>
  <si>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</si>
  <si>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</si>
  <si>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</si>
  <si>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</si>
  <si>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</si>
  <si>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</si>
  <si>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</si>
  <si>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</si>
  <si>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</si>
  <si>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</si>
  <si>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</si>
  <si>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</si>
  <si>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</si>
  <si>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</si>
  <si>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</si>
  <si>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</si>
  <si>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</si>
  <si>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</si>
  <si>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</si>
  <si>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</si>
  <si>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</si>
  <si>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</si>
  <si>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</si>
  <si>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</si>
  <si>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</si>
  <si>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</si>
  <si>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</si>
  <si>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</si>
  <si>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</si>
  <si>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</si>
  <si>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</si>
  <si>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</si>
  <si>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</si>
  <si>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</si>
  <si>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</si>
  <si>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</si>
  <si>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</si>
  <si>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</si>
  <si>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</si>
  <si>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</si>
  <si>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</si>
  <si>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</si>
  <si>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</si>
  <si>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</si>
  <si>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</si>
  <si>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</si>
  <si>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</si>
  <si>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</si>
  <si>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</si>
  <si>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</si>
  <si>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</si>
  <si>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</si>
  <si>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</si>
  <si>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</si>
  <si>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</si>
  <si>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</si>
  <si>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</si>
  <si>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</si>
  <si>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</si>
  <si>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</si>
  <si>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</si>
  <si>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</si>
  <si>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</si>
  <si>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</si>
  <si>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</si>
  <si>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</si>
  <si>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</si>
  <si>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</si>
  <si>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</si>
  <si>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</si>
  <si>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</si>
  <si>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</si>
  <si>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</si>
  <si>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</si>
  <si>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</si>
  <si>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</si>
  <si>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</si>
  <si>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</si>
  <si>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</si>
  <si>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</si>
  <si>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</si>
  <si>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</si>
  <si>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</si>
  <si>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</si>
  <si>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</si>
  <si>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</si>
  <si>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</si>
  <si>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</si>
  <si>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</si>
  <si>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</si>
  <si>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</si>
  <si>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</si>
  <si>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</si>
  <si>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</si>
  <si>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</si>
  <si>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</si>
  <si>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</si>
  <si>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</si>
  <si>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</si>
  <si>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</si>
  <si>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</si>
  <si>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</si>
  <si>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</si>
  <si>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</si>
  <si>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</si>
  <si>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</si>
  <si>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</si>
  <si>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</si>
  <si>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</si>
  <si>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</si>
  <si>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</si>
  <si>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</si>
  <si>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</si>
  <si>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</si>
  <si>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</si>
  <si>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</si>
  <si>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</si>
  <si>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</si>
  <si>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</si>
  <si>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</si>
  <si>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</si>
  <si>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</si>
  <si>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</si>
  <si>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</si>
  <si>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</si>
  <si>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</si>
  <si>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</si>
  <si>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</si>
  <si>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</si>
  <si>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</si>
  <si>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</si>
  <si>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</si>
  <si>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</si>
  <si>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</si>
  <si>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</si>
  <si>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</si>
  <si>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</si>
  <si>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</si>
  <si>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</si>
  <si>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</si>
  <si>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</si>
  <si>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</si>
  <si>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</si>
  <si>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</si>
  <si>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</si>
  <si>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</si>
  <si>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</si>
  <si>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</si>
  <si>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</si>
  <si>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</si>
  <si>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</si>
  <si>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</si>
  <si>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</si>
  <si>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</si>
  <si>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</si>
  <si>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</si>
  <si>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</si>
  <si>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</si>
  <si>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</si>
  <si>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</si>
  <si>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</si>
  <si>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</si>
  <si>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</si>
  <si>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</si>
  <si>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</si>
  <si>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</si>
  <si>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</si>
  <si>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</si>
  <si>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</si>
  <si>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</si>
  <si>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</si>
  <si>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</si>
  <si>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</si>
  <si>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</si>
  <si>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</si>
  <si>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</si>
  <si>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</si>
  <si>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</si>
  <si>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</si>
  <si>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</si>
  <si>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</si>
  <si>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</si>
  <si>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</si>
  <si>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</si>
  <si>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</si>
  <si>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</si>
  <si>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</si>
  <si>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</si>
  <si>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</si>
  <si>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</si>
  <si>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</si>
  <si>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</si>
  <si>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</si>
  <si>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</si>
  <si>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</si>
  <si>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</si>
  <si>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</si>
  <si>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</si>
  <si>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</si>
  <si>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</si>
  <si>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</si>
  <si>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</si>
  <si>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</si>
  <si>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</si>
  <si>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</si>
  <si>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</si>
  <si>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</si>
  <si>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</si>
  <si>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</si>
  <si>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</si>
  <si>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</si>
  <si>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</si>
  <si>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</si>
  <si>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</si>
  <si>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</si>
  <si>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</si>
  <si>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</si>
  <si>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</si>
  <si>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</si>
  <si>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</si>
  <si>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</si>
  <si>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</si>
  <si>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</si>
  <si>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</si>
  <si>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</si>
  <si>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</si>
  <si>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</si>
  <si>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</si>
  <si>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</si>
  <si>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</si>
  <si>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</si>
  <si>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</si>
  <si>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</si>
  <si>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</si>
  <si>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</si>
  <si>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</si>
  <si>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</si>
  <si>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</si>
  <si>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</si>
  <si>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</si>
  <si>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</si>
  <si>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</si>
  <si>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</si>
  <si>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</si>
  <si>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</si>
  <si>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</si>
  <si>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</si>
  <si>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</si>
  <si>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</si>
  <si>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</si>
  <si>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</si>
  <si>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</si>
  <si>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</si>
  <si>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</si>
  <si>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</si>
  <si>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</si>
  <si>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</si>
  <si>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</si>
  <si>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</si>
  <si>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</si>
  <si>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</si>
  <si>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</si>
  <si>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</si>
  <si>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</si>
  <si>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</si>
  <si>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</si>
  <si>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</si>
  <si>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</si>
  <si>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</si>
  <si>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</si>
  <si>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</si>
  <si>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</si>
  <si>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</si>
  <si>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</si>
  <si>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</si>
  <si>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</si>
  <si>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</si>
  <si>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</si>
  <si>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</si>
  <si>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</si>
  <si>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</si>
  <si>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</si>
  <si>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</si>
  <si>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</si>
  <si>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</si>
  <si>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</si>
  <si>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</si>
  <si>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</si>
  <si>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</si>
  <si>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</si>
  <si>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</si>
  <si>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</si>
  <si>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</si>
  <si>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</si>
  <si>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</si>
  <si>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</si>
  <si>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</si>
  <si>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</si>
  <si>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</si>
  <si>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</si>
  <si>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</si>
  <si>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</si>
  <si>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</si>
  <si>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</si>
  <si>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</si>
  <si>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</si>
  <si>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</si>
  <si>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</si>
  <si>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</si>
  <si>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</si>
  <si>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</si>
  <si>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</si>
  <si>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</si>
  <si>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</si>
  <si>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</si>
  <si>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</si>
  <si>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</si>
  <si>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</si>
  <si>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</si>
  <si>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</si>
  <si>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</si>
  <si>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</si>
  <si>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</si>
  <si>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</si>
  <si>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</si>
  <si>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</si>
  <si>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</si>
  <si>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</si>
  <si>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</si>
  <si>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</si>
  <si>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</si>
  <si>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</si>
  <si>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</si>
  <si>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</si>
  <si>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</si>
  <si>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</si>
  <si>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</si>
  <si>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</si>
  <si>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</si>
  <si>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</si>
  <si>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</si>
  <si>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</si>
  <si>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</si>
  <si>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</si>
  <si>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</si>
  <si>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</si>
  <si>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</si>
  <si>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</si>
  <si>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</si>
  <si>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</si>
  <si>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</si>
  <si>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</si>
  <si>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</si>
  <si>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</si>
  <si>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</si>
  <si>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</si>
  <si>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</si>
  <si>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</si>
  <si>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</si>
  <si>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</si>
  <si>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</si>
  <si>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</si>
  <si>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</si>
  <si>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</si>
  <si>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</si>
  <si>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</si>
  <si>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</si>
  <si>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</si>
  <si>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</si>
  <si>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</si>
  <si>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</si>
  <si>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</si>
  <si>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</si>
  <si>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</si>
  <si>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</si>
  <si>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</si>
  <si>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</si>
  <si>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</si>
  <si>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</si>
  <si>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</si>
  <si>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</si>
  <si>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</si>
  <si>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</si>
  <si>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</si>
  <si>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</si>
  <si>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</si>
  <si>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</si>
  <si>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</si>
  <si>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</si>
  <si>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</si>
  <si>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</si>
  <si>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</si>
  <si>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</si>
  <si>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</si>
  <si>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</si>
  <si>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</si>
  <si>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</si>
  <si>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</si>
  <si>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</si>
  <si>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</si>
  <si>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</si>
  <si>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</si>
  <si>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</si>
  <si>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</si>
  <si>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</si>
  <si>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</si>
  <si>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</si>
  <si>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</si>
  <si>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</si>
  <si>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</si>
  <si>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</si>
  <si>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</si>
  <si>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</si>
  <si>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</si>
  <si>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</si>
  <si>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</si>
  <si>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</si>
  <si>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</si>
  <si>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</si>
  <si>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</si>
  <si>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</si>
  <si>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</si>
  <si>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</si>
  <si>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</si>
  <si>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</si>
  <si>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</si>
  <si>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</si>
  <si>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</si>
  <si>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</si>
  <si>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</si>
  <si>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</si>
  <si>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</si>
  <si>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</si>
  <si>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</si>
  <si>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</si>
  <si>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</si>
  <si>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</si>
  <si>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</si>
  <si>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</si>
  <si>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</si>
  <si>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</si>
  <si>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</si>
  <si>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</si>
  <si>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</si>
  <si>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</si>
  <si>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</si>
  <si>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</si>
  <si>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</si>
  <si>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</si>
  <si>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</si>
  <si>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</si>
  <si>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</si>
  <si>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</si>
  <si>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</si>
  <si>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</si>
  <si>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</si>
  <si>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</si>
  <si>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</si>
  <si>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</si>
  <si>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</si>
  <si>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</si>
  <si>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</si>
  <si>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</si>
  <si>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</si>
  <si>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</si>
  <si>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</si>
  <si>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</si>
  <si>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</si>
  <si>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</si>
  <si>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</si>
  <si>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</si>
  <si>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</si>
  <si>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</si>
  <si>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</si>
  <si>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</si>
  <si>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</si>
  <si>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</si>
  <si>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</si>
  <si>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</si>
  <si>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</si>
  <si>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</si>
  <si>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</si>
  <si>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</si>
  <si>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</si>
  <si>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</si>
  <si>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</si>
  <si>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</si>
  <si>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</si>
  <si>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</si>
  <si>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</si>
  <si>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</si>
  <si>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</si>
  <si>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</si>
  <si>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</si>
  <si>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</si>
  <si>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</si>
  <si>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</si>
  <si>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</si>
  <si>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</si>
  <si>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</si>
  <si>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</si>
  <si>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</si>
  <si>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</si>
  <si>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</si>
  <si>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</si>
  <si>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</si>
  <si>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</si>
  <si>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</si>
  <si>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</si>
  <si>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</si>
  <si>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</si>
  <si>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</si>
  <si>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</si>
  <si>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</si>
  <si>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</si>
  <si>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</si>
  <si>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</si>
  <si>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</si>
  <si>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</si>
  <si>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</si>
  <si>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</si>
  <si>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</si>
  <si>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</si>
  <si>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</si>
  <si>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</si>
  <si>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</si>
  <si>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</si>
  <si>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</si>
  <si>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</si>
  <si>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</si>
  <si>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</si>
  <si>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</si>
  <si>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</si>
  <si>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</si>
  <si>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</si>
  <si>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</si>
  <si>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</si>
  <si>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</si>
  <si>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</si>
  <si>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</si>
  <si>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</si>
  <si>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</si>
  <si>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</si>
  <si>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</si>
  <si>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</si>
  <si>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</si>
  <si>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</si>
  <si>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</si>
  <si>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</si>
  <si>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</si>
  <si>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</si>
  <si>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</si>
  <si>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</si>
  <si>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</si>
  <si>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</si>
  <si>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</si>
  <si>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</si>
  <si>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</si>
  <si>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</si>
  <si>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</si>
  <si>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</si>
  <si>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</si>
  <si>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</si>
  <si>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</si>
  <si>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</si>
  <si>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</si>
  <si>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</si>
  <si>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</si>
  <si>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</si>
  <si>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</si>
  <si>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</si>
  <si>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</si>
  <si>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</si>
  <si>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</si>
  <si>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</si>
  <si>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</si>
  <si>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</si>
  <si>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</si>
  <si>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</si>
  <si>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</si>
  <si>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</si>
  <si>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</si>
  <si>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</si>
  <si>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</si>
  <si>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</si>
  <si>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</si>
  <si>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</si>
  <si>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</si>
  <si>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</si>
  <si>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</si>
  <si>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</si>
  <si>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</si>
  <si>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</si>
  <si>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</si>
  <si>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</si>
  <si>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</si>
  <si>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</si>
  <si>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</si>
  <si>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</si>
  <si>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</si>
  <si>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</si>
  <si>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</si>
  <si>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</si>
  <si>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</si>
  <si>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</si>
  <si>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</si>
  <si>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</si>
  <si>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</si>
  <si>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</si>
  <si>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</si>
  <si>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</si>
  <si>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</si>
  <si>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</si>
  <si>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</si>
  <si>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</si>
  <si>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</si>
  <si>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</si>
  <si>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</si>
  <si>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</si>
  <si>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</si>
  <si>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</si>
  <si>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</si>
  <si>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</si>
  <si>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</si>
  <si>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</si>
  <si>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</si>
  <si>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</si>
  <si>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</si>
  <si>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</si>
  <si>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</si>
  <si>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</si>
  <si>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</si>
  <si>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</si>
  <si>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</si>
  <si>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</si>
  <si>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</si>
  <si>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</si>
  <si>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</si>
  <si>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</si>
  <si>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</si>
  <si>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</si>
  <si>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</si>
  <si>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</si>
  <si>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</si>
  <si>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</si>
  <si>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</si>
  <si>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</si>
  <si>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</si>
  <si>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</si>
  <si>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</si>
  <si>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</si>
  <si>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</si>
  <si>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</si>
  <si>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</si>
  <si>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</si>
  <si>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</si>
  <si>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</si>
  <si>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</si>
  <si>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</si>
  <si>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</si>
  <si>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</si>
  <si>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</si>
  <si>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</si>
  <si>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</si>
  <si>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</si>
  <si>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</si>
  <si>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</si>
  <si>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</si>
  <si>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</si>
  <si>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</si>
  <si>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</si>
  <si>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</si>
  <si>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</si>
  <si>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</si>
  <si>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</si>
  <si>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</si>
  <si>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</si>
  <si>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</si>
  <si>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</si>
  <si>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</si>
  <si>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</si>
  <si>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</si>
  <si>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</si>
  <si>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</si>
  <si>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</si>
  <si>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</si>
  <si>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</si>
  <si>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</si>
  <si>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</si>
  <si>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</si>
  <si>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</si>
  <si>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</si>
  <si>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</si>
  <si>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</si>
  <si>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</si>
  <si>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</si>
  <si>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</si>
  <si>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</si>
  <si>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</si>
  <si>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</si>
  <si>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</si>
  <si>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</si>
  <si>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</si>
  <si>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</si>
  <si>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</si>
  <si>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</si>
  <si>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</si>
  <si>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</si>
  <si>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</si>
  <si>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</si>
  <si>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</si>
  <si>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</si>
  <si>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</si>
  <si>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</si>
  <si>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</si>
  <si>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</si>
  <si>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</si>
  <si>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</si>
  <si>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</si>
  <si>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</si>
  <si>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</si>
  <si>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</si>
  <si>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</si>
  <si>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</si>
  <si>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</si>
  <si>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</si>
  <si>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</si>
  <si>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</si>
  <si>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</si>
  <si>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</si>
  <si>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</si>
  <si>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</si>
  <si>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</si>
  <si>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</si>
  <si>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</si>
  <si>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</si>
  <si>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</si>
  <si>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</si>
  <si>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</si>
  <si>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</si>
  <si>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</si>
  <si>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</si>
  <si>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</si>
  <si>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</si>
  <si>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</si>
  <si>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</si>
  <si>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</si>
  <si>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</si>
  <si>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</si>
  <si>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</si>
  <si>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</si>
  <si>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</si>
  <si>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</si>
  <si>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</si>
  <si>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</si>
  <si>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</si>
  <si>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</si>
  <si>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</si>
  <si>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</si>
  <si>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</si>
  <si>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</si>
  <si>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</si>
  <si>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</si>
  <si>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</si>
  <si>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</si>
  <si>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</si>
  <si>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</si>
  <si>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</si>
  <si>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</si>
  <si>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</si>
  <si>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</si>
  <si>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</si>
  <si>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</si>
  <si>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</si>
  <si>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</si>
  <si>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</si>
  <si>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</si>
  <si>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</si>
  <si>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</si>
  <si>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</si>
  <si>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</si>
  <si>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</si>
  <si>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</si>
  <si>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</si>
  <si>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</si>
  <si>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</si>
  <si>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</si>
  <si>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</si>
  <si>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</si>
  <si>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</si>
  <si>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</si>
  <si>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</si>
  <si>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</si>
  <si>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</si>
  <si>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</si>
  <si>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</si>
  <si>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</si>
  <si>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</si>
  <si>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</si>
  <si>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</si>
  <si>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</si>
  <si>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</si>
  <si>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</si>
  <si>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</si>
  <si>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</si>
  <si>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</si>
  <si>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</si>
  <si>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</si>
  <si>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</si>
  <si>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</si>
  <si>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</si>
  <si>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</si>
  <si>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</si>
  <si>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</si>
  <si>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</si>
  <si>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</si>
  <si>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</si>
  <si>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</si>
  <si>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</si>
  <si>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</si>
  <si>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</si>
  <si>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</si>
  <si>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</si>
  <si>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</si>
  <si>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</si>
  <si>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</si>
  <si>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</si>
  <si>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</si>
  <si>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</si>
  <si>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</si>
  <si>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</si>
  <si>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</si>
  <si>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</si>
  <si>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</si>
  <si>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</si>
  <si>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</si>
  <si>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</si>
  <si>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</si>
  <si>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</si>
  <si>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</si>
  <si>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</si>
  <si>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</si>
  <si>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</si>
  <si>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</si>
  <si>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</si>
  <si>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</si>
  <si>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</si>
  <si>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</si>
  <si>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</si>
  <si>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</si>
  <si>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</si>
  <si>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</si>
  <si>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</si>
  <si>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</si>
  <si>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</si>
  <si>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</si>
  <si>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</si>
  <si>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</si>
  <si>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</si>
  <si>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</si>
  <si>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</si>
  <si>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</si>
  <si>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</si>
  <si>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</si>
  <si>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</si>
  <si>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</si>
  <si>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</si>
  <si>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</si>
  <si>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</si>
  <si>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</si>
  <si>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</si>
  <si>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</si>
  <si>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</si>
  <si>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</si>
  <si>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</si>
  <si>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</si>
  <si>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</si>
  <si>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</si>
  <si>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</si>
  <si>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</si>
  <si>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</si>
  <si>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</si>
  <si>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</si>
  <si>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</si>
  <si>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</si>
  <si>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</si>
  <si>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</si>
  <si>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</si>
  <si>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</si>
  <si>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</si>
  <si>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</si>
  <si>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</si>
  <si>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</si>
  <si>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</si>
  <si>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</si>
  <si>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</si>
  <si>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</si>
  <si>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</si>
  <si>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</si>
  <si>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</si>
  <si>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</si>
  <si>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</si>
  <si>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</si>
  <si>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</si>
  <si>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</si>
  <si>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</si>
  <si>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</si>
  <si>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</si>
  <si>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</si>
  <si>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</si>
  <si>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</si>
  <si>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</si>
  <si>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</si>
  <si>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</si>
  <si>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</si>
  <si>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</si>
  <si>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</si>
  <si>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</si>
  <si>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</si>
  <si>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</si>
  <si>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</si>
  <si>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</si>
  <si>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</si>
  <si>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</si>
  <si>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</si>
  <si>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</si>
  <si>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</si>
  <si>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</si>
  <si>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</si>
  <si>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</si>
  <si>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</si>
  <si>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</si>
  <si>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</si>
  <si>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</si>
  <si>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</si>
  <si>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</si>
  <si>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</si>
  <si>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</si>
  <si>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</si>
  <si>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</si>
  <si>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</si>
  <si>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</si>
  <si>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</si>
  <si>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</si>
  <si>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</si>
  <si>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</si>
  <si>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</si>
  <si>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</si>
  <si>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</si>
  <si>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</si>
  <si>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</si>
  <si>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</si>
  <si>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</si>
  <si>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</si>
  <si>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</si>
  <si>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</si>
  <si>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</si>
  <si>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</si>
  <si>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</si>
  <si>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</si>
  <si>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</si>
  <si>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</si>
  <si>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</si>
  <si>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</si>
  <si>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</si>
  <si>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</si>
  <si>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</si>
  <si>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</si>
  <si>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</si>
  <si>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</si>
  <si>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</si>
  <si>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</si>
  <si>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</si>
  <si>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</si>
  <si>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</si>
  <si>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</si>
  <si>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</si>
  <si>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</si>
  <si>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</si>
  <si>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</si>
  <si>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</si>
  <si>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</si>
  <si>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</si>
  <si>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</si>
  <si>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</si>
  <si>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</si>
  <si>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</si>
  <si>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</si>
  <si>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</si>
  <si>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</si>
  <si>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</si>
  <si>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</si>
  <si>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</si>
  <si>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</si>
  <si>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</si>
  <si>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</si>
  <si>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</si>
  <si>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</si>
  <si>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</si>
  <si>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</si>
  <si>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</si>
  <si>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</si>
  <si>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</si>
  <si>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</si>
  <si>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</si>
  <si>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</si>
  <si>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</si>
  <si>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</si>
  <si>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</si>
  <si>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</si>
  <si>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</si>
  <si>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</si>
  <si>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</si>
  <si>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</si>
  <si>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</si>
  <si>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</si>
  <si>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</si>
  <si>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</si>
  <si>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</si>
  <si>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</si>
  <si>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</si>
  <si>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</si>
  <si>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</si>
  <si>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</si>
  <si>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</si>
  <si>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</si>
  <si>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</si>
  <si>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</si>
  <si>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</si>
  <si>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</si>
  <si>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</si>
  <si>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</si>
  <si>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</si>
  <si>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</si>
  <si>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</si>
  <si>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</si>
  <si>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</si>
  <si>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</si>
  <si>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</si>
  <si>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</si>
  <si>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</si>
  <si>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</si>
  <si>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</si>
  <si>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</si>
  <si>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</si>
  <si>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</si>
  <si>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</si>
  <si>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</si>
  <si>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</si>
  <si>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</si>
  <si>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</si>
  <si>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</si>
  <si>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</si>
  <si>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</si>
  <si>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</si>
  <si>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</si>
  <si>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</si>
  <si>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</si>
  <si>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</si>
  <si>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</si>
  <si>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</si>
  <si>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</si>
  <si>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</si>
  <si>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</si>
  <si>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</si>
  <si>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</si>
  <si>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</si>
  <si>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</si>
  <si>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</si>
  <si>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</si>
  <si>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</si>
  <si>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</si>
  <si>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</si>
  <si>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</si>
  <si>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</si>
  <si>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</si>
  <si>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</si>
  <si>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</si>
  <si>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</si>
  <si>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</si>
  <si>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</si>
  <si>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</si>
  <si>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</si>
  <si>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</si>
  <si>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</si>
  <si>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</si>
  <si>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</si>
  <si>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</si>
  <si>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</si>
  <si>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</si>
  <si>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</si>
  <si>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</si>
  <si>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</si>
  <si>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</si>
  <si>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</si>
  <si>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</si>
  <si>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</si>
  <si>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</si>
  <si>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</si>
  <si>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</si>
  <si>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</si>
  <si>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</si>
  <si>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</si>
  <si>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</si>
  <si>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</si>
  <si>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</si>
  <si>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</si>
  <si>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</si>
  <si>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</si>
  <si>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</si>
  <si>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</si>
  <si>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</si>
  <si>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</si>
  <si>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</si>
  <si>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</si>
  <si>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</si>
  <si>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</si>
  <si>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</si>
  <si>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</si>
  <si>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</si>
  <si>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</si>
  <si>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</si>
  <si>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</si>
  <si>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</si>
  <si>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</si>
  <si>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</si>
  <si>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</si>
  <si>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</si>
  <si>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</si>
  <si>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</si>
  <si>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</si>
  <si>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</si>
  <si>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</si>
  <si>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</si>
  <si>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</si>
  <si>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</si>
  <si>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</si>
  <si>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</si>
  <si>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</si>
  <si>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</si>
  <si>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</si>
  <si>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</si>
  <si>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</si>
  <si>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</si>
  <si>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</si>
  <si>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</si>
  <si>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</si>
  <si>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</si>
  <si>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</si>
  <si>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</si>
  <si>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</si>
  <si>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</si>
  <si>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</si>
  <si>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</si>
  <si>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</si>
  <si>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</si>
  <si>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</si>
  <si>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</si>
  <si>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</si>
  <si>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</si>
  <si>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</si>
  <si>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</si>
  <si>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</si>
  <si>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</si>
  <si>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</si>
  <si>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</si>
  <si>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</si>
  <si>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</si>
  <si>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</si>
  <si>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</si>
  <si>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</si>
  <si>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</si>
  <si>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</si>
  <si>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</si>
  <si>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</si>
  <si>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</si>
  <si>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</si>
  <si>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</si>
  <si>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</si>
  <si>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</si>
  <si>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</si>
  <si>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</si>
  <si>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</si>
  <si>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</si>
  <si>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</si>
  <si>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</si>
  <si>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</si>
  <si>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</si>
  <si>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</si>
  <si>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</si>
  <si>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</si>
  <si>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</si>
  <si>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</si>
  <si>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</si>
  <si>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</si>
  <si>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</si>
  <si>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</si>
  <si>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</si>
  <si>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</si>
  <si>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</si>
  <si>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</si>
  <si>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</si>
  <si>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</si>
  <si>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</si>
  <si>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</si>
  <si>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</si>
  <si>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</si>
  <si>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</si>
  <si>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</si>
  <si>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</si>
  <si>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</si>
  <si>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</si>
  <si>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</si>
  <si>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</si>
  <si>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</si>
  <si>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</si>
  <si>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</si>
  <si>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</si>
  <si>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</si>
  <si>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</si>
  <si>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</si>
  <si>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</si>
  <si>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</si>
  <si>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</si>
  <si>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</si>
  <si>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</si>
  <si>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</si>
  <si>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</si>
  <si>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</si>
  <si>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</si>
  <si>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</si>
  <si>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</si>
  <si>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</si>
  <si>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</si>
  <si>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</si>
  <si>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</si>
  <si>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</si>
  <si>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</si>
  <si>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</si>
  <si>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</si>
  <si>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</si>
  <si>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</si>
  <si>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</si>
  <si>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</si>
  <si>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</si>
  <si>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</si>
  <si>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</si>
  <si>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</si>
  <si>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</si>
  <si>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</si>
  <si>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</si>
  <si>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</si>
  <si>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</si>
  <si>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</si>
  <si>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</si>
  <si>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</si>
  <si>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</si>
  <si>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</si>
  <si>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</si>
  <si>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</si>
  <si>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</si>
  <si>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</si>
  <si>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</si>
  <si>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</si>
  <si>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</si>
  <si>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</si>
  <si>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</si>
  <si>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</si>
  <si>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</si>
  <si>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</si>
  <si>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</si>
  <si>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</si>
  <si>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</si>
  <si>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</si>
  <si>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</si>
  <si>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</si>
  <si>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</si>
  <si>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</si>
  <si>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</si>
  <si>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</si>
  <si>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</si>
  <si>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</si>
  <si>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</si>
  <si>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</si>
  <si>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</si>
  <si>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</si>
  <si>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</si>
  <si>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</si>
  <si>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</si>
  <si>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</si>
  <si>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</si>
  <si>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</si>
  <si>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</si>
  <si>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</si>
  <si>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</si>
  <si>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</si>
  <si>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</si>
  <si>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</si>
  <si>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</si>
  <si>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</si>
  <si>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</si>
  <si>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</si>
  <si>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</si>
  <si>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</si>
  <si>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</si>
  <si>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</si>
  <si>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</si>
  <si>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</si>
  <si>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</si>
  <si>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</si>
  <si>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</si>
  <si>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</si>
  <si>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</si>
  <si>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</si>
  <si>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</si>
  <si>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</si>
  <si>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</si>
  <si>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</si>
  <si>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</si>
  <si>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</si>
  <si>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</si>
  <si>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</si>
  <si>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</si>
  <si>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</si>
  <si>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</si>
  <si>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</si>
  <si>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</si>
  <si>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</si>
  <si>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</si>
  <si>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</si>
  <si>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</si>
  <si>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</si>
  <si>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</si>
  <si>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</si>
  <si>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</si>
  <si>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</si>
  <si>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</si>
  <si>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</si>
  <si>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</si>
  <si>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</si>
  <si>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</si>
  <si>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</si>
  <si>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</si>
  <si>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</si>
  <si>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</si>
  <si>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</si>
  <si>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</si>
  <si>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</si>
  <si>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</si>
  <si>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</si>
  <si>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</si>
  <si>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</si>
  <si>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</si>
  <si>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</si>
  <si>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</si>
  <si>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</si>
  <si>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</si>
  <si>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</si>
  <si>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</si>
  <si>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</si>
  <si>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</si>
  <si>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</si>
  <si>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</si>
  <si>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</si>
  <si>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</si>
  <si>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</si>
  <si>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</si>
  <si>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</si>
  <si>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</si>
  <si>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</si>
  <si>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</si>
  <si>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</si>
  <si>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</si>
  <si>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</si>
  <si>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</si>
  <si>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</si>
  <si>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</si>
  <si>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</si>
  <si>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</si>
  <si>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</si>
  <si>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</si>
  <si>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</si>
  <si>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</si>
  <si>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</si>
  <si>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</si>
  <si>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</si>
  <si>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</si>
  <si>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</si>
  <si>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</si>
  <si>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</si>
  <si>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</si>
  <si>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</si>
  <si>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</si>
  <si>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</si>
  <si>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</si>
  <si>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</si>
  <si>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</si>
  <si>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</si>
  <si>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</si>
  <si>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</si>
  <si>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</si>
  <si>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</si>
  <si>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</si>
  <si>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</si>
  <si>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</si>
  <si>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</si>
  <si>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</si>
  <si>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</si>
  <si>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</si>
  <si>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</si>
  <si>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</si>
  <si>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</si>
  <si>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</si>
  <si>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</si>
  <si>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</si>
  <si>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</si>
  <si>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</si>
  <si>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</si>
  <si>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</si>
  <si>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</si>
  <si>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</si>
  <si>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</si>
  <si>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</si>
  <si>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</si>
  <si>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</si>
  <si>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</si>
  <si>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</si>
  <si>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</si>
  <si>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</si>
  <si>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</si>
  <si>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</si>
  <si>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</si>
  <si>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</si>
  <si>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</si>
  <si>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</si>
  <si>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</si>
  <si>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</si>
  <si>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</si>
  <si>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</si>
  <si>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</si>
  <si>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</si>
  <si>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</si>
  <si>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</si>
  <si>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</si>
  <si>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</si>
  <si>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</si>
  <si>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</si>
  <si>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</si>
  <si>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</si>
  <si>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</si>
  <si>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</si>
  <si>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</si>
  <si>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</si>
  <si>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</si>
  <si>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</si>
  <si>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</si>
  <si>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</si>
  <si>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</si>
  <si>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</si>
  <si>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</si>
  <si>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</si>
  <si>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</si>
  <si>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</si>
  <si>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</si>
  <si>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</si>
  <si>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</si>
  <si>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</si>
  <si>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</si>
  <si>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</si>
  <si>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</si>
  <si>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</si>
  <si>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</si>
  <si>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</si>
  <si>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</si>
  <si>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</si>
  <si>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</si>
  <si>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</si>
  <si>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</si>
  <si>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</si>
  <si>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</si>
  <si>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</si>
  <si>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</si>
  <si>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</si>
  <si>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</si>
  <si>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</si>
  <si>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</si>
  <si>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</si>
  <si>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</si>
  <si>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</si>
  <si>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</si>
  <si>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</si>
  <si>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</si>
  <si>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</si>
  <si>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</si>
  <si>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</si>
  <si>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</si>
  <si>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</si>
  <si>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</si>
  <si>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</si>
  <si>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</si>
  <si>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</si>
  <si>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</si>
  <si>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</si>
  <si>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</si>
  <si>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</si>
  <si>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</si>
  <si>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</si>
  <si>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</si>
  <si>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</si>
  <si>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</si>
  <si>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</si>
  <si>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</si>
  <si>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</si>
  <si>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</si>
  <si>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</si>
  <si>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</si>
  <si>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</si>
  <si>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</si>
  <si>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</si>
  <si>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</si>
  <si>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</si>
  <si>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</si>
  <si>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</si>
  <si>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</si>
  <si>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</si>
  <si>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</si>
  <si>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</si>
  <si>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</si>
  <si>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</si>
  <si>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</si>
  <si>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</si>
  <si>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</si>
  <si>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</si>
  <si>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</si>
  <si>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</si>
  <si>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</si>
  <si>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</si>
  <si>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</si>
  <si>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</si>
  <si>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</si>
  <si>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</si>
  <si>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</si>
  <si>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</si>
  <si>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</si>
  <si>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</si>
  <si>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</si>
  <si>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</si>
  <si>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</si>
  <si>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</si>
  <si>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</si>
  <si>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</si>
  <si>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</si>
  <si>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</si>
  <si>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</si>
  <si>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</si>
  <si>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</si>
  <si>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</si>
  <si>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</si>
  <si>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</si>
  <si>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</si>
  <si>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</si>
  <si>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</si>
  <si>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</si>
  <si>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</si>
  <si>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</si>
  <si>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</si>
  <si>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</si>
  <si>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</si>
  <si>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</si>
  <si>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</si>
  <si>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</si>
  <si>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</si>
  <si>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</si>
  <si>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</si>
  <si>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</si>
  <si>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</si>
  <si>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</si>
  <si>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</si>
  <si>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</si>
  <si>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</si>
  <si>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</si>
  <si>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</si>
  <si>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</si>
  <si>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</si>
  <si>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</si>
  <si>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</si>
  <si>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</si>
  <si>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</si>
  <si>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</si>
  <si>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</si>
  <si>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</si>
  <si>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</si>
  <si>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</si>
  <si>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</si>
  <si>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</si>
  <si>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</si>
  <si>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</si>
  <si>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</si>
  <si>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</si>
  <si>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</si>
  <si>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</si>
  <si>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</si>
  <si>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</si>
  <si>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</si>
  <si>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</si>
  <si>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</si>
  <si>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</si>
  <si>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</si>
  <si>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</si>
  <si>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</si>
  <si>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</si>
  <si>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</si>
  <si>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</si>
  <si>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</si>
  <si>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</si>
  <si>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</si>
  <si>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</si>
  <si>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</si>
  <si>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</si>
  <si>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</si>
  <si>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</si>
  <si>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</si>
  <si>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</si>
  <si>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</si>
  <si>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</si>
  <si>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</si>
  <si>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</si>
  <si>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</si>
  <si>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</si>
  <si>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</si>
  <si>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</si>
  <si>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</si>
  <si>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</si>
  <si>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</si>
  <si>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</si>
  <si>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</si>
  <si>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</si>
  <si>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</si>
  <si>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</si>
  <si>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</si>
  <si>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</si>
  <si>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</si>
  <si>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</si>
  <si>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</si>
  <si>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</si>
  <si>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</si>
  <si>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</si>
  <si>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</si>
  <si>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</si>
  <si>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</si>
  <si>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</si>
  <si>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</si>
  <si>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</si>
  <si>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</si>
  <si>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</si>
  <si>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</si>
  <si>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</si>
  <si>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</si>
  <si>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</si>
  <si>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</si>
  <si>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</si>
  <si>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</si>
  <si>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</si>
  <si>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</si>
  <si>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</si>
  <si>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</si>
  <si>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</si>
  <si>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</si>
  <si>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</si>
  <si>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</si>
  <si>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</si>
  <si>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</si>
  <si>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</si>
  <si>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</si>
  <si>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</si>
  <si>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</si>
  <si>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</si>
  <si>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</si>
  <si>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</si>
  <si>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</si>
  <si>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</si>
  <si>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</si>
  <si>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</si>
  <si>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</si>
  <si>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</si>
  <si>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</si>
  <si>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</si>
  <si>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</si>
  <si>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</si>
  <si>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</si>
  <si>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</si>
  <si>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</si>
  <si>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</si>
  <si>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</si>
  <si>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</si>
  <si>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</si>
  <si>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</si>
  <si>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</si>
  <si>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</si>
  <si>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</si>
  <si>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</si>
  <si>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</si>
  <si>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</si>
  <si>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</si>
  <si>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</si>
  <si>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</si>
  <si>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</si>
  <si>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</si>
  <si>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</si>
  <si>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</si>
  <si>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</si>
  <si>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</si>
  <si>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</si>
  <si>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</si>
  <si>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</si>
  <si>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</si>
  <si>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</si>
  <si>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</si>
  <si>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</si>
  <si>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</si>
  <si>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</si>
  <si>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</si>
  <si>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</si>
  <si>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</si>
  <si>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</si>
  <si>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</si>
  <si>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</si>
  <si>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</si>
  <si>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</si>
  <si>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</si>
  <si>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</si>
  <si>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</si>
  <si>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</si>
  <si>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</si>
  <si>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</si>
  <si>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</si>
  <si>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</si>
  <si>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</si>
  <si>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</si>
  <si>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</si>
  <si>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</si>
  <si>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</si>
  <si>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</si>
  <si>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</si>
  <si>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</si>
  <si>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</si>
  <si>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</si>
  <si>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</si>
  <si>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</si>
  <si>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</si>
  <si>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</si>
  <si>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</si>
  <si>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</si>
  <si>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</si>
  <si>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</si>
  <si>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</si>
  <si>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</si>
  <si>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</si>
  <si>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</si>
  <si>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</si>
  <si>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</si>
  <si>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</si>
  <si>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</si>
  <si>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</si>
  <si>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</si>
  <si>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</si>
  <si>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</si>
  <si>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</si>
  <si>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</si>
  <si>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</si>
  <si>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</si>
  <si>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</si>
  <si>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</si>
  <si>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</si>
  <si>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</si>
  <si>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</si>
  <si>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</si>
  <si>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</si>
  <si>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</si>
  <si>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</si>
  <si>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</si>
  <si>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</si>
  <si>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</si>
  <si>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</si>
  <si>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</si>
  <si>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</si>
  <si>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</si>
  <si>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</si>
  <si>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</si>
  <si>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</si>
  <si>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</si>
  <si>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</si>
  <si>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</si>
  <si>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</si>
  <si>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</si>
  <si>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</si>
  <si>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</si>
  <si>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</si>
  <si>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</si>
  <si>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</si>
  <si>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</si>
  <si>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</si>
  <si>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</si>
  <si>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</si>
  <si>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</si>
  <si>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</si>
  <si>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</si>
  <si>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</si>
  <si>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</si>
  <si>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</si>
  <si>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</si>
  <si>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</si>
  <si>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</si>
  <si>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</si>
  <si>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</si>
  <si>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</si>
  <si>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</si>
  <si>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</si>
  <si>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</si>
  <si>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</si>
  <si>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</si>
  <si>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</si>
  <si>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</si>
  <si>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</si>
  <si>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</si>
  <si>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</si>
  <si>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</si>
  <si>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</si>
  <si>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</si>
  <si>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</si>
  <si>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</si>
  <si>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</si>
  <si>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</si>
  <si>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</si>
  <si>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</si>
  <si>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</si>
  <si>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</si>
  <si>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</si>
  <si>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</si>
  <si>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</si>
  <si>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</si>
  <si>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</si>
  <si>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</si>
  <si>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</si>
  <si>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</si>
  <si>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</si>
  <si>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</si>
  <si>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</si>
  <si>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</si>
  <si>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</si>
  <si>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</si>
  <si>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</si>
  <si>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</si>
  <si>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</si>
  <si>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</si>
  <si>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</si>
  <si>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</si>
  <si>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</si>
  <si>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</si>
  <si>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</si>
  <si>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</si>
  <si>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</si>
  <si>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</si>
  <si>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</si>
  <si>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</si>
  <si>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</si>
  <si>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</si>
  <si>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</si>
  <si>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</si>
  <si>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</si>
  <si>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</si>
  <si>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</si>
  <si>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</si>
  <si>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</si>
  <si>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</si>
  <si>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</si>
  <si>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</si>
  <si>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</si>
  <si>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</si>
  <si>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</si>
  <si>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</si>
  <si>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</si>
  <si>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</si>
  <si>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</si>
  <si>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</si>
  <si>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</si>
  <si>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</si>
  <si>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</si>
  <si>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</si>
  <si>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</si>
  <si>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</si>
  <si>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</si>
  <si>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</si>
  <si>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</si>
  <si>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</si>
  <si>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</si>
  <si>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</si>
  <si>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</si>
  <si>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</si>
  <si>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</si>
  <si>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</si>
  <si>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</si>
  <si>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</si>
  <si>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</si>
  <si>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</si>
  <si>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</si>
  <si>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</si>
  <si>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</si>
  <si>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</si>
  <si>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</si>
  <si>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</si>
  <si>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</si>
  <si>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</si>
  <si>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</si>
  <si>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</si>
  <si>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</si>
  <si>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</si>
  <si>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</si>
  <si>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</si>
  <si>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</si>
  <si>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</si>
  <si>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</si>
  <si>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</si>
  <si>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</si>
  <si>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</si>
  <si>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</si>
  <si>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</si>
  <si>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</si>
  <si>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</si>
  <si>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</si>
  <si>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</si>
  <si>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</si>
  <si>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</si>
  <si>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</si>
  <si>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</si>
  <si>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</si>
  <si>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</si>
  <si>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</si>
  <si>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</si>
  <si>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</si>
  <si>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</si>
  <si>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</si>
  <si>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</si>
  <si>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</si>
  <si>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</si>
  <si>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</si>
  <si>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</si>
  <si>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</si>
  <si>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</si>
  <si>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</si>
  <si>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</si>
  <si>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</si>
  <si>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</si>
  <si>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</si>
  <si>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</si>
  <si>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</si>
  <si>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</si>
  <si>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</si>
  <si>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</si>
  <si>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</si>
  <si>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</si>
  <si>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</si>
  <si>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</si>
  <si>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</si>
  <si>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</si>
  <si>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</si>
  <si>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</si>
  <si>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</si>
  <si>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</si>
  <si>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</si>
  <si>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</si>
  <si>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</si>
  <si>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</si>
  <si>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</si>
  <si>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</si>
  <si>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</si>
  <si>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</si>
  <si>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</si>
  <si>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</si>
  <si>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</si>
  <si>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</si>
  <si>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</si>
  <si>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</si>
  <si>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</si>
  <si>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</si>
  <si>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</si>
  <si>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</si>
  <si>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</si>
  <si>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</si>
  <si>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</si>
  <si>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</si>
  <si>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</si>
  <si>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</si>
  <si>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</si>
  <si>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</si>
  <si>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</si>
  <si>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</si>
  <si>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</si>
  <si>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</si>
  <si>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</si>
  <si>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</si>
  <si>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</si>
  <si>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</si>
  <si>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</si>
  <si>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</si>
  <si>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</si>
  <si>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</si>
  <si>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</si>
  <si>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</si>
  <si>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</si>
  <si>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</si>
  <si>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</si>
  <si>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</si>
  <si>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</si>
  <si>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</si>
  <si>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</si>
  <si>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</si>
  <si>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</si>
  <si>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</si>
  <si>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</si>
  <si>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</si>
  <si>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</si>
  <si>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</si>
  <si>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</si>
  <si>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</si>
  <si>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</si>
  <si>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</si>
  <si>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</si>
  <si>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</si>
  <si>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</si>
  <si>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</si>
  <si>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</si>
  <si>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</si>
  <si>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</si>
  <si>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</si>
  <si>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</si>
  <si>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</si>
  <si>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</si>
  <si>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</si>
  <si>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</si>
  <si>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</si>
  <si>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</si>
  <si>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</si>
  <si>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</si>
  <si>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</si>
  <si>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</si>
  <si>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</si>
  <si>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</si>
  <si>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</si>
  <si>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</si>
  <si>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</si>
  <si>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</si>
  <si>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</si>
  <si>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</si>
  <si>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</si>
  <si>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</si>
  <si>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</si>
  <si>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</si>
  <si>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</si>
  <si>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</si>
  <si>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</si>
  <si>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</si>
  <si>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</si>
  <si>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</si>
  <si>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</si>
  <si>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</si>
  <si>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</si>
  <si>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</si>
  <si>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</si>
  <si>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</si>
  <si>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</si>
  <si>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</si>
  <si>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</si>
  <si>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</si>
  <si>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</si>
  <si>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</si>
  <si>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</si>
  <si>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</si>
  <si>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</si>
  <si>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</si>
  <si>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</si>
  <si>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</si>
  <si>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</si>
  <si>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</si>
  <si>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</si>
  <si>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</si>
  <si>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</si>
  <si>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</si>
  <si>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</si>
  <si>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</si>
  <si>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</si>
  <si>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</si>
  <si>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</si>
  <si>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</si>
  <si>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</si>
  <si>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</si>
  <si>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</si>
  <si>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</si>
  <si>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</si>
  <si>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</si>
  <si>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</si>
  <si>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</si>
  <si>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</si>
  <si>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</si>
  <si>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</si>
  <si>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</si>
  <si>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</si>
  <si>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</si>
  <si>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</si>
  <si>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</si>
  <si>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</si>
  <si>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</si>
  <si>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</si>
  <si>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</si>
  <si>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</si>
  <si>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</si>
  <si>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</si>
  <si>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</si>
  <si>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</si>
  <si>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</si>
  <si>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</si>
  <si>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</si>
  <si>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</si>
  <si>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</si>
  <si>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</si>
  <si>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</si>
  <si>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</si>
  <si>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</si>
  <si>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</si>
  <si>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</si>
  <si>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</si>
  <si>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</si>
  <si>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</si>
  <si>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</si>
  <si>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</si>
  <si>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</si>
  <si>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</si>
  <si>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</si>
  <si>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</si>
  <si>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</si>
  <si>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</si>
  <si>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</si>
  <si>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</si>
  <si>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</si>
  <si>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</si>
  <si>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</si>
  <si>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</si>
  <si>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</si>
  <si>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</si>
  <si>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</si>
  <si>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</si>
  <si>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</si>
  <si>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</si>
  <si>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</si>
  <si>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</si>
  <si>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</si>
  <si>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</si>
  <si>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</si>
  <si>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</si>
  <si>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</si>
  <si>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</si>
  <si>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</si>
  <si>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</si>
  <si>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</si>
  <si>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</si>
  <si>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</si>
  <si>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</si>
  <si>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</si>
  <si>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</si>
  <si>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</si>
  <si>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</si>
  <si>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</si>
  <si>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</si>
  <si>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</si>
  <si>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</si>
  <si>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</si>
  <si>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</si>
  <si>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</si>
  <si>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</si>
  <si>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</si>
  <si>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</si>
  <si>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</si>
  <si>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</si>
  <si>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</si>
  <si>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</si>
  <si>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</si>
  <si>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</si>
  <si>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</si>
  <si>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</si>
  <si>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</si>
  <si>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</si>
  <si>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</si>
  <si>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</si>
  <si>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</si>
  <si>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</si>
  <si>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</si>
  <si>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</si>
  <si>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</si>
  <si>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</si>
  <si>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</si>
  <si>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</si>
  <si>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</si>
  <si>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</si>
  <si>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</si>
  <si>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</si>
  <si>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</si>
  <si>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</si>
  <si>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</si>
  <si>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</si>
  <si>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</si>
  <si>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</si>
  <si>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</si>
  <si>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</si>
  <si>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</si>
  <si>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</si>
  <si>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</si>
  <si>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</si>
  <si>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</si>
  <si>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</si>
  <si>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</si>
  <si>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</si>
  <si>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</si>
  <si>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</si>
  <si>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</si>
  <si>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</si>
  <si>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</si>
  <si>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</si>
  <si>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</si>
  <si>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</si>
  <si>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</si>
  <si>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</si>
  <si>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</si>
  <si>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</si>
  <si>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</si>
  <si>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</si>
  <si>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</si>
  <si>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</si>
  <si>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</si>
  <si>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</si>
  <si>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</si>
  <si>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</si>
  <si>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</si>
  <si>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</si>
  <si>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</si>
  <si>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</si>
  <si>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</si>
  <si>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</si>
  <si>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</si>
  <si>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</si>
  <si>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</si>
  <si>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</si>
  <si>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</si>
  <si>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</si>
  <si>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</si>
  <si>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</si>
  <si>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</si>
  <si>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</si>
  <si>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</si>
  <si>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</si>
  <si>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</si>
  <si>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</si>
  <si>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</si>
  <si>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</si>
  <si>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</si>
  <si>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</si>
  <si>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</si>
  <si>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</si>
  <si>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</si>
  <si>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</si>
  <si>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</si>
  <si>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</si>
  <si>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</si>
  <si>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</si>
  <si>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</si>
  <si>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</si>
  <si>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</si>
  <si>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</si>
  <si>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</si>
  <si>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</si>
  <si>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</si>
  <si>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</si>
  <si>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</si>
  <si>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</si>
  <si>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</si>
  <si>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</si>
  <si>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</si>
  <si>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</si>
  <si>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</si>
  <si>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</si>
  <si>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</si>
  <si>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</si>
  <si>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</si>
  <si>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</si>
  <si>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</si>
  <si>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</si>
  <si>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</si>
  <si>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</si>
  <si>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</si>
  <si>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</si>
  <si>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</si>
  <si>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</si>
  <si>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</si>
  <si>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</si>
  <si>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</si>
  <si>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</si>
  <si>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</si>
  <si>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</si>
  <si>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</si>
  <si>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</si>
  <si>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</si>
  <si>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</si>
  <si>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</si>
  <si>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</si>
  <si>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</si>
  <si>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</si>
  <si>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</si>
  <si>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</si>
  <si>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</si>
  <si>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</si>
  <si>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</si>
  <si>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</si>
  <si>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</si>
  <si>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</si>
  <si>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</si>
  <si>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</si>
  <si>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</si>
  <si>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</si>
  <si>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</si>
  <si>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</si>
  <si>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</si>
  <si>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</si>
  <si>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</si>
  <si>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</si>
  <si>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</si>
  <si>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</si>
  <si>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</si>
  <si>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</si>
  <si>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</si>
  <si>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</si>
  <si>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</si>
  <si>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</si>
  <si>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</si>
  <si>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</si>
  <si>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</si>
  <si>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</si>
  <si>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</si>
  <si>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</si>
  <si>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</si>
  <si>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</si>
  <si>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</si>
  <si>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</si>
  <si>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</si>
  <si>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</si>
  <si>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</si>
  <si>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</si>
  <si>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</si>
  <si>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</si>
  <si>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</si>
  <si>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</si>
  <si>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</si>
  <si>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</si>
  <si>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</si>
  <si>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</si>
  <si>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</si>
  <si>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</si>
  <si>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</si>
  <si>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</si>
  <si>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</si>
  <si>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</si>
  <si>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</si>
  <si>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</si>
  <si>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</si>
  <si>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</si>
  <si>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</si>
  <si>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</si>
  <si>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</si>
  <si>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</si>
  <si>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</si>
  <si>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</si>
  <si>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</si>
  <si>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</si>
  <si>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</si>
  <si>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</si>
  <si>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</si>
  <si>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</si>
  <si>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</si>
  <si>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</si>
  <si>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</si>
  <si>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</si>
  <si>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</si>
  <si>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</si>
  <si>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</si>
  <si>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</si>
  <si>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</si>
  <si>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</si>
  <si>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</si>
  <si>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</si>
  <si>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</si>
  <si>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</si>
  <si>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</si>
  <si>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</si>
  <si>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</si>
  <si>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</si>
  <si>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</si>
  <si>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</si>
  <si>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</si>
  <si>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</si>
  <si>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</si>
  <si>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</si>
  <si>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</si>
  <si>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</si>
  <si>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</si>
  <si>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</si>
  <si>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</si>
  <si>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</si>
  <si>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</si>
  <si>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</si>
  <si>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</si>
  <si>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</si>
  <si>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</si>
  <si>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</si>
  <si>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</si>
  <si>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</si>
  <si>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</si>
  <si>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</si>
  <si>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</si>
  <si>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</si>
  <si>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</si>
  <si>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</si>
  <si>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</si>
  <si>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</si>
  <si>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</si>
  <si>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</si>
  <si>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</si>
  <si>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</si>
  <si>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</si>
  <si>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</si>
  <si>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</si>
  <si>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</si>
  <si>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</si>
  <si>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</si>
  <si>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</si>
  <si>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</si>
  <si>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</si>
  <si>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</si>
  <si>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</si>
  <si>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</si>
  <si>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</si>
  <si>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</si>
  <si>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</si>
  <si>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</si>
  <si>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</si>
  <si>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</si>
  <si>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</si>
  <si>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</si>
  <si>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</si>
  <si>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</si>
  <si>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</si>
  <si>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</si>
  <si>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</si>
  <si>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</si>
  <si>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</si>
  <si>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</si>
  <si>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</si>
  <si>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</si>
  <si>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</si>
  <si>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</si>
  <si>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</si>
  <si>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</si>
  <si>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</si>
  <si>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</si>
  <si>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</si>
  <si>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</si>
  <si>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</si>
  <si>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</si>
  <si>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</si>
  <si>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</si>
  <si>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</si>
  <si>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</si>
  <si>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</si>
  <si>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</si>
  <si>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</si>
  <si>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</si>
  <si>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</si>
  <si>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</si>
  <si>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</si>
  <si>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</si>
  <si>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</si>
  <si>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</si>
  <si>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</si>
  <si>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</si>
  <si>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</si>
  <si>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</si>
  <si>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</si>
  <si>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</si>
  <si>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</si>
  <si>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</si>
  <si>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</si>
  <si>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</si>
  <si>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</si>
  <si>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</si>
  <si>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</si>
  <si>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</si>
  <si>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</si>
  <si>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</si>
  <si>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</si>
  <si>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</si>
  <si>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</si>
  <si>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</si>
  <si>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</si>
  <si>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</si>
  <si>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</si>
  <si>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</si>
  <si>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</si>
  <si>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</si>
  <si>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</si>
  <si>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</si>
  <si>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</si>
  <si>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</si>
  <si>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</si>
  <si>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</si>
  <si>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</si>
  <si>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</si>
  <si>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</si>
  <si>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</si>
  <si>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</si>
  <si>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</si>
  <si>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</si>
  <si>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</si>
  <si>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</si>
  <si>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</si>
  <si>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</si>
  <si>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</si>
  <si>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</si>
  <si>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</si>
  <si>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</si>
  <si>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</si>
  <si>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</si>
  <si>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</si>
  <si>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</si>
  <si>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</si>
  <si>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</si>
  <si>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</si>
  <si>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</si>
  <si>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</si>
  <si>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</si>
  <si>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</si>
  <si>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</si>
  <si>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</si>
  <si>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</si>
  <si>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</si>
  <si>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</si>
  <si>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</si>
  <si>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</si>
  <si>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</si>
  <si>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</si>
  <si>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</si>
  <si>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</si>
  <si>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</si>
  <si>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</si>
  <si>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</si>
  <si>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</si>
  <si>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</si>
  <si>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</si>
  <si>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</si>
  <si>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</si>
  <si>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</si>
  <si>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</si>
  <si>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</si>
  <si>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</si>
  <si>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</si>
  <si>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</si>
  <si>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</si>
  <si>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</si>
  <si>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</si>
  <si>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</si>
  <si>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</si>
  <si>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</si>
  <si>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</si>
  <si>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</si>
  <si>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</si>
  <si>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</si>
  <si>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</si>
  <si>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</si>
  <si>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</si>
  <si>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</si>
  <si>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</si>
  <si>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</si>
  <si>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</si>
  <si>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</si>
  <si>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</si>
  <si>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</si>
  <si>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</si>
  <si>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</si>
  <si>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</si>
  <si>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</si>
  <si>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</si>
  <si>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</si>
  <si>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</si>
  <si>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</si>
  <si>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</si>
  <si>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</si>
  <si>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</si>
  <si>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</si>
  <si>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</si>
  <si>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</si>
  <si>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</si>
  <si>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</si>
  <si>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</si>
  <si>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</si>
  <si>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</si>
  <si>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</si>
  <si>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</si>
  <si>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</si>
  <si>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</si>
  <si>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</si>
  <si>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</si>
  <si>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</si>
  <si>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</si>
  <si>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</si>
  <si>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</si>
  <si>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</si>
  <si>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</si>
  <si>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</si>
  <si>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</si>
  <si>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</si>
  <si>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</si>
  <si>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</si>
  <si>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</si>
  <si>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</si>
  <si>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</si>
  <si>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</si>
  <si>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</si>
  <si>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</si>
  <si>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</si>
  <si>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</si>
  <si>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</si>
  <si>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</si>
  <si>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</si>
  <si>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</si>
  <si>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</si>
  <si>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</si>
  <si>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</si>
  <si>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</si>
  <si>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</si>
  <si>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</si>
  <si>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</si>
  <si>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</si>
  <si>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</si>
  <si>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</si>
  <si>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</si>
  <si>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</si>
  <si>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</si>
  <si>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</si>
  <si>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</si>
  <si>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</si>
  <si>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</si>
  <si>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</si>
  <si>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</si>
  <si>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</si>
  <si>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</si>
  <si>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</si>
  <si>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</si>
  <si>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</si>
  <si>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</si>
  <si>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</si>
  <si>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</si>
  <si>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</si>
  <si>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</si>
  <si>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</si>
  <si>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</si>
  <si>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</si>
  <si>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</si>
  <si>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</si>
  <si>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</si>
  <si>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</si>
  <si>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</si>
  <si>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</si>
  <si>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</si>
  <si>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</si>
  <si>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</si>
  <si>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</si>
  <si>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</si>
  <si>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</si>
  <si>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</si>
  <si>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</si>
  <si>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</si>
  <si>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</si>
  <si>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</si>
  <si>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</si>
  <si>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</si>
  <si>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</si>
  <si>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</si>
  <si>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</si>
  <si>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</si>
  <si>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</si>
  <si>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</si>
  <si>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</si>
  <si>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</si>
  <si>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</si>
  <si>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</si>
  <si>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</si>
  <si>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</si>
  <si>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</si>
  <si>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</si>
  <si>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</si>
  <si>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</si>
  <si>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</si>
  <si>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</si>
  <si>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</si>
  <si>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</si>
  <si>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</si>
  <si>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</si>
  <si>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</si>
  <si>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</si>
  <si>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</si>
  <si>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</si>
  <si>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</si>
  <si>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</si>
  <si>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</si>
  <si>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</si>
  <si>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</si>
  <si>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</si>
  <si>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</si>
  <si>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</si>
  <si>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</si>
  <si>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</si>
  <si>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</si>
  <si>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</si>
  <si>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</si>
  <si>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</si>
  <si>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</si>
  <si>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</si>
  <si>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</si>
  <si>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</si>
  <si>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</si>
  <si>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</si>
  <si>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</si>
  <si>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</si>
  <si>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</si>
  <si>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</si>
  <si>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</si>
  <si>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</si>
  <si>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</si>
  <si>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</si>
  <si>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</si>
  <si>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</si>
  <si>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</si>
  <si>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</si>
  <si>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</si>
  <si>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</si>
  <si>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</si>
  <si>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</si>
  <si>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</si>
  <si>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</si>
  <si>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</si>
  <si>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</si>
  <si>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</si>
  <si>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</si>
  <si>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</si>
  <si>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</si>
  <si>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</si>
  <si>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</si>
  <si>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</si>
  <si>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</si>
  <si>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</si>
  <si>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</si>
  <si>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</si>
  <si>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</si>
  <si>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</si>
  <si>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</si>
  <si>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</si>
  <si>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</si>
  <si>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</si>
  <si>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</si>
  <si>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</si>
  <si>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</si>
  <si>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</si>
  <si>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</si>
  <si>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</si>
  <si>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</si>
  <si>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</si>
  <si>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</si>
  <si>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</si>
  <si>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</si>
  <si>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</si>
  <si>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</si>
  <si>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</si>
  <si>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</si>
  <si>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</si>
  <si>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</si>
  <si>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</si>
  <si>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</si>
  <si>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</si>
  <si>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</si>
  <si>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</si>
  <si>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</si>
  <si>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</si>
  <si>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</si>
  <si>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</si>
  <si>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</si>
  <si>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</si>
  <si>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</si>
  <si>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</si>
  <si>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</si>
  <si>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</si>
  <si>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</si>
  <si>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</si>
  <si>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</si>
  <si>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</si>
  <si>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</si>
  <si>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</si>
  <si>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</si>
  <si>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</si>
  <si>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</si>
  <si>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</si>
  <si>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</si>
  <si>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</si>
  <si>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</si>
  <si>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</si>
  <si>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</si>
  <si>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</si>
  <si>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</si>
  <si>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</si>
  <si>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</si>
  <si>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</si>
  <si>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</si>
  <si>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</si>
  <si>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</si>
  <si>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</si>
  <si>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</si>
  <si>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</si>
  <si>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</si>
  <si>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</si>
  <si>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</si>
  <si>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</si>
  <si>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</si>
  <si>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</si>
  <si>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</si>
  <si>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</si>
  <si>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</si>
  <si>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</si>
  <si>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</si>
  <si>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</si>
  <si>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</si>
  <si>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</si>
  <si>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</si>
  <si>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</si>
  <si>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</si>
  <si>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</si>
  <si>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</si>
  <si>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</si>
  <si>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</si>
  <si>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</si>
  <si>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</si>
  <si>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</si>
  <si>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</si>
  <si>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</si>
  <si>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</si>
  <si>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</si>
  <si>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</si>
  <si>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</si>
  <si>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</si>
  <si>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</si>
  <si>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</si>
  <si>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</si>
  <si>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</si>
  <si>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</si>
  <si>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</si>
  <si>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</si>
  <si>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</si>
  <si>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</si>
  <si>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</si>
  <si>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</si>
  <si>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</si>
  <si>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</si>
  <si>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</si>
  <si>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</si>
  <si>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</si>
  <si>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</si>
  <si>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</si>
  <si>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</si>
  <si>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</si>
  <si>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</si>
  <si>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</si>
  <si>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</si>
  <si>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</si>
  <si>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</si>
  <si>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</si>
  <si>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</si>
  <si>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</si>
  <si>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</si>
  <si>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</si>
  <si>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</si>
  <si>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</si>
  <si>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</si>
  <si>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</si>
  <si>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</si>
  <si>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</si>
  <si>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</si>
  <si>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</si>
  <si>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</si>
  <si>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</si>
  <si>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</si>
  <si>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</si>
  <si>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</si>
  <si>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</si>
  <si>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</si>
  <si>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</si>
  <si>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</si>
  <si>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</si>
  <si>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</si>
  <si>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</si>
  <si>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</si>
  <si>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</si>
  <si>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</si>
  <si>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</si>
  <si>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</si>
  <si>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</si>
  <si>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</si>
  <si>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</si>
  <si>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</si>
  <si>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</si>
  <si>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</si>
  <si>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</si>
  <si>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</si>
  <si>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</si>
  <si>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</si>
  <si>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</si>
  <si>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</si>
  <si>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</si>
  <si>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</si>
  <si>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</si>
  <si>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</si>
  <si>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</si>
  <si>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</si>
  <si>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</si>
  <si>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</si>
  <si>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</si>
  <si>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</si>
  <si>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</si>
  <si>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</si>
  <si>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</si>
  <si>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</si>
  <si>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</si>
  <si>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</si>
  <si>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</si>
  <si>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</si>
  <si>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</si>
  <si>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</si>
  <si>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</si>
  <si>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</si>
  <si>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</si>
  <si>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</si>
  <si>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</si>
  <si>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</si>
  <si>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</si>
  <si>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</si>
  <si>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</si>
  <si>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</si>
  <si>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</si>
  <si>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</si>
  <si>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</si>
  <si>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</si>
  <si>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</si>
  <si>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</si>
  <si>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</si>
  <si>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</si>
  <si>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</si>
  <si>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</si>
  <si>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</si>
  <si>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</si>
  <si>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</si>
  <si>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</si>
  <si>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</si>
  <si>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</si>
  <si>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</si>
  <si>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</si>
  <si>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</si>
  <si>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</si>
  <si>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</si>
  <si>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</si>
  <si>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</si>
  <si>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</si>
  <si>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</si>
  <si>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</si>
  <si>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</si>
  <si>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</si>
  <si>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</si>
  <si>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</si>
  <si>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</si>
  <si>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</si>
  <si>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</si>
  <si>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</si>
  <si>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</si>
  <si>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</si>
  <si>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</si>
  <si>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</si>
  <si>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</si>
  <si>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</si>
  <si>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</si>
  <si>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</si>
  <si>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</si>
  <si>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</si>
  <si>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</si>
  <si>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</si>
  <si>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</si>
  <si>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</si>
  <si>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</si>
  <si>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</si>
  <si>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</si>
  <si>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</si>
  <si>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</si>
  <si>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</si>
  <si>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</si>
  <si>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</si>
  <si>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</si>
  <si>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</si>
  <si>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</si>
  <si>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</si>
  <si>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</si>
  <si>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</si>
  <si>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</si>
  <si>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</si>
  <si>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</si>
  <si>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</si>
  <si>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</si>
  <si>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</si>
  <si>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</si>
  <si>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</si>
  <si>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</si>
  <si>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</si>
  <si>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</si>
  <si>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</si>
  <si>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</si>
  <si>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</si>
  <si>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</si>
  <si>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</si>
  <si>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</si>
  <si>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</si>
  <si>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</si>
  <si>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</si>
  <si>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</si>
  <si>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</si>
  <si>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</si>
  <si>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</si>
  <si>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</si>
  <si>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</si>
  <si>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</si>
  <si>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</si>
  <si>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</si>
  <si>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</si>
  <si>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</si>
  <si>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</si>
  <si>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</si>
  <si>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</si>
  <si>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</si>
  <si>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</si>
  <si>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</si>
  <si>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</si>
  <si>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</si>
  <si>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</si>
  <si>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</si>
  <si>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</si>
  <si>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</si>
  <si>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</si>
  <si>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</si>
  <si>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</si>
  <si>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</si>
  <si>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</si>
  <si>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</si>
  <si>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</si>
  <si>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</si>
  <si>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</si>
  <si>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</si>
  <si>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</si>
  <si>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</si>
  <si>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</si>
  <si>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</si>
  <si>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</si>
  <si>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</si>
  <si>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</si>
  <si>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</si>
  <si>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</si>
  <si>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</si>
  <si>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</si>
  <si>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</si>
  <si>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</si>
  <si>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</si>
  <si>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</si>
  <si>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</si>
  <si>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</si>
  <si>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</si>
  <si>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</si>
  <si>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</si>
  <si>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</si>
  <si>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</si>
  <si>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</si>
  <si>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</si>
  <si>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</si>
  <si>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</si>
  <si>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</si>
  <si>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</si>
  <si>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</si>
  <si>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</si>
  <si>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</si>
  <si>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</si>
  <si>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</si>
  <si>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</si>
  <si>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</si>
  <si>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</si>
  <si>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</si>
  <si>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</si>
  <si>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</si>
  <si>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</si>
  <si>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</si>
  <si>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</si>
  <si>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</si>
  <si>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</si>
  <si>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</si>
  <si>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</si>
  <si>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</si>
  <si>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</si>
  <si>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</si>
  <si>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</si>
  <si>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</si>
  <si>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</si>
  <si>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</si>
  <si>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</si>
  <si>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</si>
  <si>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</si>
  <si>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</si>
  <si>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</si>
  <si>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</si>
  <si>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</si>
  <si>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</si>
  <si>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</si>
  <si>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</si>
  <si>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</si>
  <si>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</si>
  <si>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</si>
  <si>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</si>
  <si>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</si>
  <si>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</si>
  <si>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</si>
  <si>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</si>
  <si>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</si>
  <si>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</si>
  <si>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</si>
  <si>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</si>
  <si>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</si>
  <si>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</si>
  <si>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</si>
  <si>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</si>
  <si>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</si>
  <si>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</si>
  <si>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</si>
  <si>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</si>
  <si>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</si>
  <si>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</si>
  <si>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</si>
  <si>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</si>
  <si>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</si>
  <si>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</si>
  <si>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</si>
  <si>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</si>
  <si>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</si>
  <si>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</si>
  <si>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</si>
  <si>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</si>
  <si>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</si>
  <si>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</si>
  <si>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</si>
  <si>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</si>
  <si>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</si>
  <si>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</si>
  <si>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</si>
  <si>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</si>
  <si>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</si>
  <si>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</si>
  <si>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</si>
  <si>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</si>
  <si>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</si>
  <si>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</si>
  <si>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</si>
  <si>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</si>
  <si>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</si>
  <si>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</si>
  <si>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</si>
  <si>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</si>
  <si>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</si>
  <si>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</si>
  <si>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</si>
  <si>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</si>
  <si>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</si>
  <si>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</si>
  <si>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</si>
  <si>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</si>
  <si>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</si>
  <si>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</si>
  <si>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</si>
  <si>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</si>
  <si>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</si>
  <si>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</si>
  <si>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</si>
  <si>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</si>
  <si>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</si>
  <si>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</si>
  <si>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</si>
  <si>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</si>
  <si>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</si>
  <si>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</si>
  <si>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</si>
  <si>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</si>
  <si>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</si>
  <si>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</si>
  <si>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</si>
  <si>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</si>
  <si>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</si>
  <si>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</si>
  <si>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</si>
  <si>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</si>
  <si>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</si>
  <si>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</si>
  <si>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</si>
  <si>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</si>
  <si>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</si>
  <si>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</si>
  <si>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</si>
  <si>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</si>
  <si>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</si>
  <si>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</si>
  <si>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</si>
  <si>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</si>
  <si>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</si>
  <si>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</si>
  <si>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</si>
  <si>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</si>
  <si>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</si>
  <si>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</si>
  <si>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</si>
  <si>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</si>
  <si>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</si>
  <si>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</si>
  <si>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</si>
  <si>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</si>
  <si>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</si>
  <si>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</si>
  <si>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</si>
  <si>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</si>
  <si>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</si>
  <si>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</si>
  <si>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</si>
  <si>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</si>
  <si>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</si>
  <si>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</si>
  <si>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</si>
  <si>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</si>
  <si>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</si>
  <si>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</si>
  <si>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</si>
  <si>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</si>
  <si>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</si>
  <si>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</si>
  <si>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</si>
  <si>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</si>
  <si>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</si>
  <si>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</si>
  <si>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</si>
  <si>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</si>
  <si>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</si>
  <si>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</si>
  <si>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</si>
  <si>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</si>
  <si>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</si>
  <si>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</si>
  <si>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</si>
  <si>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</si>
  <si>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</si>
  <si>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</si>
  <si>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</si>
  <si>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</si>
  <si>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</si>
  <si>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</si>
  <si>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</si>
  <si>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</si>
  <si>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</si>
  <si>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</si>
  <si>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</si>
  <si>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</si>
  <si>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</si>
  <si>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</si>
  <si>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</si>
  <si>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</si>
  <si>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</si>
  <si>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</si>
  <si>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</si>
  <si>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</si>
  <si>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</si>
  <si>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</si>
  <si>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</si>
  <si>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</si>
  <si>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</si>
  <si>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</si>
  <si>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</si>
  <si>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</si>
  <si>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</si>
  <si>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</si>
  <si>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</si>
  <si>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</si>
  <si>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</si>
  <si>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</si>
  <si>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</si>
  <si>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</si>
  <si>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</si>
  <si>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</si>
  <si>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</si>
  <si>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</si>
  <si>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</si>
  <si>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</si>
  <si>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</si>
  <si>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</si>
  <si>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</si>
  <si>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</si>
  <si>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</si>
  <si>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</si>
  <si>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</si>
  <si>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</si>
  <si>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</si>
  <si>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</si>
  <si>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</si>
  <si>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</si>
  <si>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</si>
  <si>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</si>
  <si>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</si>
  <si>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</si>
  <si>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</si>
  <si>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</si>
  <si>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</si>
  <si>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</si>
  <si>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</si>
  <si>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</si>
  <si>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</si>
  <si>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</si>
  <si>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</si>
  <si>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</si>
  <si>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</si>
  <si>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</si>
  <si>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</si>
  <si>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</si>
  <si>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</si>
  <si>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</si>
  <si>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</si>
  <si>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</si>
  <si>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</si>
  <si>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</si>
  <si>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</si>
  <si>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</si>
  <si>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</si>
  <si>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</si>
  <si>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</si>
  <si>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</si>
  <si>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</si>
  <si>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</si>
  <si>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</si>
  <si>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</si>
  <si>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</si>
  <si>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</si>
  <si>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</si>
  <si>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</si>
  <si>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</si>
  <si>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</si>
  <si>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</si>
  <si>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</si>
  <si>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</si>
  <si>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</si>
  <si>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</si>
  <si>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</si>
  <si>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</si>
  <si>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</si>
  <si>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</si>
  <si>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</si>
  <si>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</si>
  <si>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</si>
  <si>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</si>
  <si>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</si>
  <si>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</si>
  <si>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</si>
  <si>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</si>
  <si>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</si>
  <si>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</si>
  <si>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</si>
  <si>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</si>
  <si>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</si>
  <si>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</si>
  <si>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</si>
  <si>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</si>
  <si>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</si>
  <si>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</si>
  <si>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</si>
  <si>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</si>
  <si>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</si>
  <si>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</si>
  <si>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</si>
  <si>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</si>
  <si>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</si>
  <si>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</si>
  <si>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</si>
  <si>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</si>
  <si>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</si>
  <si>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</si>
  <si>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</si>
  <si>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</si>
  <si>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</si>
  <si>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</si>
  <si>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</si>
  <si>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</si>
  <si>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</si>
  <si>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</si>
  <si>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</si>
  <si>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</si>
  <si>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</si>
  <si>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</si>
  <si>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</si>
  <si>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</si>
  <si>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</si>
  <si>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</si>
  <si>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</si>
  <si>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</si>
  <si>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</si>
  <si>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</si>
  <si>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</si>
  <si>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</si>
  <si>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</si>
  <si>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</si>
  <si>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</si>
  <si>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</si>
  <si>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</si>
  <si>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</si>
  <si>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</si>
  <si>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</si>
  <si>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</si>
  <si>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</si>
  <si>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</si>
  <si>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</si>
  <si>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</si>
  <si>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</si>
  <si>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</si>
  <si>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</si>
  <si>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</si>
  <si>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</si>
  <si>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</si>
  <si>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</si>
  <si>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</si>
  <si>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</si>
  <si>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</si>
  <si>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</si>
  <si>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</si>
  <si>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</si>
  <si>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</si>
  <si>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</si>
  <si>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</si>
  <si>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</si>
  <si>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</si>
  <si>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</si>
  <si>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</si>
  <si>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</si>
  <si>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</si>
  <si>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</si>
  <si>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</si>
  <si>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</si>
  <si>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</si>
  <si>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</si>
  <si>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</si>
  <si>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</si>
  <si>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</si>
  <si>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</si>
  <si>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</si>
  <si>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</si>
  <si>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</si>
  <si>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</si>
  <si>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</si>
  <si>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</si>
  <si>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</si>
  <si>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</si>
  <si>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</si>
  <si>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</si>
  <si>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</si>
  <si>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</si>
  <si>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</si>
  <si>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</si>
  <si>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</si>
  <si>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</si>
  <si>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</si>
  <si>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</si>
  <si>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</si>
  <si>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</si>
  <si>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</si>
  <si>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</si>
  <si>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</si>
  <si>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</si>
  <si>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</si>
  <si>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</si>
  <si>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</si>
  <si>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</si>
  <si>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</si>
  <si>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</si>
  <si>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</si>
  <si>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</si>
  <si>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</si>
  <si>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</si>
  <si>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</si>
  <si>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</si>
  <si>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</si>
  <si>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</si>
  <si>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</si>
  <si>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</si>
  <si>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</si>
  <si>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</si>
  <si>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</si>
  <si>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</si>
  <si>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</si>
  <si>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</si>
  <si>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</si>
  <si>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</si>
  <si>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</si>
  <si>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</si>
  <si>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</si>
  <si>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</si>
  <si>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</si>
  <si>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</si>
  <si>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</si>
  <si>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</si>
  <si>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</si>
  <si>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</si>
  <si>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</si>
  <si>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</si>
  <si>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</si>
  <si>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</si>
  <si>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</si>
  <si>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</si>
  <si>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</si>
  <si>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</si>
  <si>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</si>
  <si>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</si>
  <si>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</si>
  <si>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</si>
  <si>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</si>
  <si>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</si>
  <si>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</si>
  <si>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</si>
  <si>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</si>
  <si>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</si>
  <si>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</si>
  <si>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</si>
  <si>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</si>
  <si>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</si>
  <si>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</si>
  <si>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</si>
  <si>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</si>
  <si>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</si>
  <si>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</si>
  <si>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</si>
  <si>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</si>
  <si>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</si>
  <si>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</si>
  <si>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</si>
  <si>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</si>
  <si>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</si>
  <si>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</si>
  <si>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</si>
  <si>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</si>
  <si>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</si>
  <si>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</si>
  <si>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</si>
  <si>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</si>
  <si>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</si>
  <si>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</si>
  <si>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</si>
  <si>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</si>
  <si>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</si>
  <si>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</si>
  <si>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</si>
  <si>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</si>
  <si>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</si>
  <si>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</si>
  <si>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</si>
  <si>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</si>
  <si>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</si>
  <si>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</si>
  <si>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</si>
  <si>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</si>
  <si>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</si>
  <si>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</si>
  <si>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</si>
  <si>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</si>
  <si>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</si>
  <si>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</si>
  <si>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</si>
  <si>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</si>
  <si>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</si>
  <si>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</si>
  <si>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</si>
  <si>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</si>
  <si>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</si>
  <si>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</si>
  <si>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</si>
  <si>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</si>
  <si>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</si>
  <si>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</si>
  <si>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</si>
  <si>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</si>
  <si>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</si>
  <si>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</si>
  <si>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</si>
  <si>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</si>
  <si>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</si>
  <si>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</si>
  <si>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</si>
  <si>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</si>
  <si>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</si>
  <si>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</si>
  <si>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</si>
  <si>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</si>
  <si>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</si>
  <si>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</si>
  <si>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</si>
  <si>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</si>
  <si>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</si>
  <si>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</si>
  <si>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</si>
  <si>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</si>
  <si>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</si>
  <si>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</si>
  <si>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</si>
  <si>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</si>
  <si>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</si>
  <si>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</si>
  <si>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</si>
  <si>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</si>
  <si>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</si>
  <si>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</si>
  <si>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</si>
  <si>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</si>
  <si>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</si>
  <si>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</si>
  <si>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</si>
  <si>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</si>
  <si>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</si>
  <si>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</si>
  <si>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</si>
  <si>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</si>
  <si>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</si>
  <si>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</si>
  <si>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</si>
  <si>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</si>
  <si>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</si>
  <si>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</si>
  <si>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</si>
  <si>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</si>
  <si>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</si>
  <si>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</si>
  <si>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</si>
  <si>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</si>
  <si>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</si>
  <si>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</si>
  <si>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</si>
  <si>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</si>
  <si>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</si>
  <si>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</si>
  <si>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</si>
  <si>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</si>
  <si>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</si>
  <si>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</si>
  <si>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</si>
  <si>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</si>
  <si>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</si>
  <si>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</si>
  <si>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</si>
  <si>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</si>
  <si>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</si>
  <si>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</si>
  <si>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</si>
  <si>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</si>
  <si>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</si>
  <si>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</si>
  <si>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</si>
  <si>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</si>
  <si>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</si>
  <si>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</si>
  <si>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</si>
  <si>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</si>
  <si>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</si>
  <si>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</si>
  <si>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</si>
  <si>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</si>
  <si>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</si>
  <si>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</si>
  <si>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</si>
  <si>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</si>
  <si>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</si>
  <si>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</si>
  <si>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</si>
  <si>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</si>
  <si>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</si>
  <si>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</si>
  <si>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</si>
  <si>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</si>
  <si>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</si>
  <si>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</si>
  <si>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</si>
  <si>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</si>
  <si>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</si>
  <si>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</si>
  <si>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</si>
  <si>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</si>
  <si>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</si>
  <si>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</si>
  <si>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</si>
  <si>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</si>
  <si>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</si>
  <si>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</si>
  <si>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</si>
  <si>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</si>
  <si>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</si>
  <si>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</si>
  <si>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</si>
  <si>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</si>
  <si>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</si>
  <si>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</si>
  <si>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</si>
  <si>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</si>
  <si>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</si>
  <si>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</si>
  <si>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</si>
  <si>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</si>
  <si>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</si>
  <si>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</si>
  <si>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</si>
  <si>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</si>
  <si>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</si>
  <si>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</si>
  <si>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</si>
  <si>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</si>
  <si>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</si>
  <si>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</si>
  <si>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</si>
  <si>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</si>
  <si>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</si>
  <si>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</si>
  <si>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</si>
  <si>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</si>
  <si>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</si>
  <si>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</si>
  <si>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</si>
  <si>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</si>
  <si>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</si>
  <si>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</si>
  <si>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</si>
  <si>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</si>
  <si>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</si>
  <si>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</si>
  <si>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</si>
  <si>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</si>
  <si>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</si>
  <si>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</si>
  <si>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</si>
  <si>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</si>
  <si>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</si>
  <si>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</si>
  <si>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</si>
  <si>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</si>
  <si>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</si>
  <si>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</si>
  <si>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</si>
  <si>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</si>
  <si>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</si>
  <si>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</si>
  <si>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</si>
  <si>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</si>
  <si>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</si>
  <si>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</si>
  <si>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</si>
  <si>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</si>
  <si>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</si>
  <si>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</si>
  <si>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</si>
  <si>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</si>
  <si>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</si>
  <si>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</si>
  <si>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</si>
  <si>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</si>
  <si>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</si>
  <si>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</si>
  <si>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</si>
  <si>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</si>
  <si>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</si>
  <si>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</si>
  <si>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</si>
  <si>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</si>
  <si>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</si>
  <si>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</si>
  <si>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</si>
  <si>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</si>
  <si>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</si>
  <si>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</si>
  <si>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</si>
  <si>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</si>
  <si>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</si>
  <si>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</si>
  <si>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</si>
  <si>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</si>
  <si>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</si>
  <si>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</si>
  <si>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</si>
  <si>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</si>
  <si>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</si>
  <si>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</si>
  <si>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</si>
  <si>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</si>
  <si>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</si>
  <si>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</si>
  <si>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</si>
  <si>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</si>
  <si>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</si>
  <si>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</si>
  <si>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</si>
  <si>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</si>
  <si>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</si>
  <si>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</si>
  <si>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</si>
  <si>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</si>
  <si>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</si>
  <si>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</si>
  <si>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</si>
  <si>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</si>
  <si>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</si>
  <si>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</si>
  <si>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</si>
  <si>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</si>
  <si>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</si>
  <si>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</si>
  <si>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</si>
  <si>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</si>
  <si>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</si>
  <si>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</si>
  <si>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</si>
  <si>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</si>
  <si>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</si>
  <si>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</si>
  <si>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</si>
  <si>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</si>
  <si>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</si>
  <si>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</si>
  <si>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</si>
  <si>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</si>
  <si>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</si>
  <si>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</si>
  <si>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</si>
  <si>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</si>
  <si>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</si>
  <si>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</si>
  <si>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</si>
  <si>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</si>
  <si>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</si>
  <si>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</si>
  <si>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</si>
  <si>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</si>
  <si>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</si>
  <si>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</si>
  <si>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</si>
  <si>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</si>
  <si>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</si>
  <si>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</si>
  <si>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</si>
  <si>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</si>
  <si>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</si>
  <si>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</si>
  <si>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</si>
  <si>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</si>
  <si>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</si>
  <si>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</si>
  <si>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</si>
  <si>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</si>
  <si>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</si>
  <si>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</si>
  <si>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</si>
  <si>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</si>
  <si>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</si>
  <si>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</si>
  <si>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</si>
  <si>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</si>
  <si>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</si>
  <si>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</si>
  <si>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</si>
  <si>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</si>
  <si>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</si>
  <si>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</si>
  <si>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</si>
  <si>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</si>
  <si>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</si>
  <si>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</si>
  <si>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</si>
  <si>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</si>
  <si>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</si>
  <si>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</si>
  <si>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</si>
  <si>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</si>
  <si>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</si>
  <si>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</si>
  <si>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</si>
  <si>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</si>
  <si>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</si>
  <si>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</si>
  <si>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</si>
  <si>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</si>
  <si>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</si>
  <si>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</si>
  <si>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</si>
  <si>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</si>
  <si>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</si>
  <si>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</si>
  <si>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</si>
  <si>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</si>
  <si>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</si>
  <si>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</si>
  <si>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</si>
  <si>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</si>
  <si>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</si>
  <si>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</si>
  <si>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</si>
  <si>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</si>
  <si>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</si>
  <si>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</si>
  <si>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</si>
  <si>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</si>
  <si>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</si>
  <si>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</si>
  <si>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</si>
  <si>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</si>
  <si>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</si>
  <si>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</si>
  <si>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</si>
  <si>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</si>
  <si>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</si>
  <si>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</si>
  <si>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</si>
  <si>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</si>
  <si>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</si>
  <si>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</si>
  <si>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</si>
  <si>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</si>
  <si>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</si>
  <si>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</si>
  <si>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</si>
  <si>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</si>
  <si>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</si>
  <si>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</si>
  <si>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</si>
  <si>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</si>
  <si>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</si>
  <si>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</si>
  <si>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</si>
  <si>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</si>
  <si>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</si>
  <si>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</si>
  <si>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</si>
  <si>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</si>
  <si>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</si>
  <si>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</si>
  <si>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</si>
  <si>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</si>
  <si>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</si>
  <si>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</si>
  <si>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</si>
  <si>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</si>
  <si>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</si>
  <si>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</si>
  <si>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</si>
  <si>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</si>
  <si>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</si>
  <si>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</si>
  <si>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</si>
  <si>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</si>
  <si>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</si>
  <si>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</si>
  <si>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</si>
  <si>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</si>
  <si>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</si>
  <si>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</si>
  <si>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</si>
  <si>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</si>
  <si>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</si>
  <si>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</si>
  <si>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</si>
  <si>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</si>
  <si>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</si>
  <si>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</si>
  <si>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</si>
  <si>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</si>
  <si>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</si>
  <si>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</si>
  <si>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</si>
  <si>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</si>
  <si>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</si>
  <si>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</si>
  <si>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</si>
  <si>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</si>
  <si>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</si>
  <si>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</si>
  <si>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</si>
  <si>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</si>
  <si>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</si>
  <si>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</si>
  <si>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</si>
  <si>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</si>
  <si>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</si>
  <si>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</si>
  <si>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</si>
  <si>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</si>
  <si>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</si>
  <si>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</si>
  <si>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</si>
  <si>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</si>
  <si>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</si>
  <si>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</si>
  <si>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</si>
  <si>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</si>
  <si>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</si>
  <si>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</si>
  <si>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</si>
  <si>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</si>
  <si>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</si>
  <si>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</si>
  <si>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</si>
  <si>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</si>
  <si>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</si>
  <si>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</si>
  <si>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</si>
  <si>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</si>
  <si>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</si>
  <si>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</si>
  <si>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</si>
  <si>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</si>
  <si>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</si>
  <si>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</si>
  <si>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</si>
  <si>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</si>
  <si>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</si>
  <si>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</si>
  <si>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</si>
  <si>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</si>
  <si>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</si>
  <si>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</si>
  <si>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</si>
  <si>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</si>
  <si>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</si>
  <si>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</si>
  <si>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</si>
  <si>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</si>
  <si>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</si>
  <si>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</si>
  <si>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</si>
  <si>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</si>
  <si>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</si>
  <si>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</si>
  <si>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</si>
  <si>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</si>
  <si>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</si>
  <si>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</si>
  <si>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</si>
  <si>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</si>
  <si>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</si>
  <si>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</si>
  <si>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</si>
  <si>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</si>
  <si>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</si>
  <si>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</si>
  <si>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</si>
  <si>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</si>
  <si>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</si>
  <si>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</si>
  <si>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</si>
  <si>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</si>
  <si>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</si>
  <si>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</si>
  <si>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</si>
  <si>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</si>
  <si>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</si>
  <si>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</si>
  <si>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</si>
  <si>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</si>
  <si>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</si>
  <si>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</si>
  <si>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</si>
  <si>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</si>
  <si>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</si>
  <si>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</si>
  <si>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</si>
  <si>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</si>
  <si>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</si>
  <si>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</si>
  <si>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</si>
  <si>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</si>
  <si>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</si>
  <si>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</si>
  <si>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</si>
  <si>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</si>
  <si>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</si>
  <si>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</si>
  <si>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</si>
  <si>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</si>
  <si>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</si>
  <si>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</si>
  <si>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</si>
  <si>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</si>
  <si>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</si>
  <si>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</si>
  <si>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</si>
  <si>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</si>
  <si>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</si>
  <si>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</si>
  <si>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</si>
  <si>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</si>
  <si>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</si>
  <si>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</si>
  <si>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</si>
  <si>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</si>
  <si>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</si>
  <si>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</si>
  <si>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</si>
  <si>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</si>
  <si>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</si>
  <si>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</si>
  <si>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</si>
  <si>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</si>
  <si>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</si>
  <si>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</si>
  <si>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</si>
  <si>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</si>
  <si>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</si>
  <si>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</si>
  <si>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</si>
  <si>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</si>
  <si>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</si>
  <si>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</si>
  <si>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</si>
  <si>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</si>
  <si>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</si>
  <si>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</si>
  <si>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</si>
  <si>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</si>
  <si>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</si>
  <si>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</si>
  <si>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</si>
  <si>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</si>
  <si>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</si>
  <si>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</si>
  <si>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</si>
  <si>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</si>
  <si>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</si>
  <si>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</si>
  <si>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</si>
  <si>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</si>
  <si>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</si>
  <si>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</si>
  <si>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</si>
  <si>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</si>
  <si>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</si>
  <si>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</si>
  <si>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</si>
  <si>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</si>
  <si>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</si>
  <si>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</si>
  <si>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</si>
  <si>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</si>
  <si>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</si>
  <si>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</si>
  <si>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</si>
  <si>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</si>
  <si>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</si>
  <si>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</si>
  <si>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</si>
  <si>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</si>
  <si>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</si>
  <si>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</si>
  <si>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</si>
  <si>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</si>
  <si>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</si>
  <si>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</si>
  <si>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</si>
  <si>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</si>
  <si>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</si>
  <si>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</si>
  <si>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</si>
  <si>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</si>
  <si>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</si>
  <si>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</si>
  <si>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</si>
  <si>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</si>
  <si>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</si>
  <si>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</si>
  <si>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</si>
  <si>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</si>
  <si>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</si>
  <si>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</si>
  <si>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</si>
  <si>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</si>
  <si>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</si>
  <si>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</si>
  <si>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</si>
  <si>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</si>
  <si>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</si>
  <si>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</si>
  <si>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</si>
  <si>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</si>
  <si>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</si>
  <si>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</si>
  <si>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</si>
  <si>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</si>
  <si>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</si>
  <si>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</si>
  <si>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</si>
  <si>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</si>
  <si>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</si>
  <si>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</si>
  <si>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</si>
  <si>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</si>
  <si>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</si>
  <si>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</si>
  <si>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</si>
  <si>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</si>
  <si>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</si>
  <si>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</si>
  <si>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</si>
  <si>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</si>
  <si>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</si>
  <si>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</si>
  <si>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</si>
  <si>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</si>
  <si>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</si>
  <si>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</si>
  <si>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</si>
  <si>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</si>
  <si>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</si>
  <si>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</si>
  <si>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</si>
  <si>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</si>
  <si>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</si>
  <si>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</si>
  <si>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</si>
  <si>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</si>
  <si>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</si>
  <si>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</si>
  <si>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</si>
  <si>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</si>
  <si>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</si>
  <si>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</si>
  <si>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</si>
  <si>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</si>
  <si>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</si>
  <si>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</si>
  <si>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</si>
  <si>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</si>
  <si>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</si>
  <si>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</si>
  <si>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</si>
  <si>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</si>
  <si>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</si>
  <si>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</si>
  <si>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</si>
  <si>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</si>
  <si>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</si>
  <si>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</si>
  <si>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</si>
  <si>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</si>
  <si>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</si>
  <si>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</si>
  <si>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</si>
  <si>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</si>
  <si>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</si>
  <si>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</si>
  <si>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</si>
  <si>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</si>
  <si>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</si>
  <si>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</si>
  <si>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</si>
  <si>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</si>
  <si>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</si>
  <si>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</si>
  <si>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</si>
  <si>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</si>
  <si>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</si>
  <si>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</si>
  <si>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</si>
  <si>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</si>
  <si>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</si>
  <si>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</si>
  <si>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</si>
  <si>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</si>
  <si>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</si>
  <si>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</si>
  <si>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</si>
  <si>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</si>
  <si>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</si>
  <si>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</si>
  <si>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</si>
  <si>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</si>
  <si>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</si>
  <si>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</si>
  <si>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</si>
  <si>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</si>
  <si>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</si>
  <si>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</si>
  <si>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</si>
  <si>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</si>
  <si>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</si>
  <si>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</si>
  <si>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</si>
  <si>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</si>
  <si>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</si>
  <si>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</si>
  <si>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</si>
  <si>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</si>
  <si>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</si>
  <si>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</si>
  <si>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</si>
  <si>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</si>
  <si>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</si>
  <si>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</si>
  <si>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</si>
  <si>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</si>
  <si>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</si>
  <si>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</si>
  <si>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</si>
  <si>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</si>
  <si>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</si>
  <si>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</si>
  <si>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</si>
  <si>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</si>
  <si>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</si>
  <si>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</si>
  <si>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</si>
  <si>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</si>
  <si>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</si>
  <si>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</si>
  <si>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</si>
  <si>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</si>
  <si>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</si>
  <si>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</si>
  <si>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</si>
  <si>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</si>
  <si>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</si>
  <si>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</si>
  <si>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</si>
  <si>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</si>
  <si>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</si>
  <si>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</si>
  <si>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</si>
  <si>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</si>
  <si>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</si>
  <si>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</si>
  <si>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</si>
  <si>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</si>
  <si>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</si>
  <si>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</si>
  <si>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</si>
  <si>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</si>
  <si>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</si>
  <si>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</si>
  <si>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</si>
  <si>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</si>
  <si>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</si>
  <si>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</si>
  <si>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</si>
  <si>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</si>
  <si>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</si>
  <si>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</si>
  <si>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</si>
  <si>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</si>
  <si>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</si>
  <si>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</si>
  <si>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</si>
  <si>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</si>
  <si>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</si>
  <si>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</si>
  <si>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</si>
  <si>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</si>
  <si>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</si>
  <si>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</si>
  <si>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</si>
  <si>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</si>
  <si>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</si>
  <si>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</si>
  <si>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</si>
  <si>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</si>
  <si>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</si>
  <si>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</si>
  <si>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</si>
  <si>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</si>
  <si>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</si>
  <si>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</si>
  <si>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</si>
  <si>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</si>
  <si>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</si>
  <si>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</si>
  <si>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</si>
  <si>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</si>
  <si>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</si>
  <si>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</si>
  <si>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</si>
  <si>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</si>
  <si>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</si>
  <si>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</si>
  <si>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</si>
  <si>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</si>
  <si>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</si>
  <si>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</si>
  <si>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</si>
  <si>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</si>
  <si>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</si>
  <si>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</si>
  <si>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</si>
  <si>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</si>
  <si>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</si>
  <si>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</si>
  <si>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</si>
  <si>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</si>
  <si>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</si>
  <si>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</si>
  <si>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</si>
  <si>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</si>
  <si>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</si>
  <si>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</si>
  <si>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</si>
  <si>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</si>
  <si>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</si>
  <si>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</si>
  <si>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</si>
  <si>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</si>
  <si>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</si>
  <si>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</si>
  <si>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</si>
  <si>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</si>
  <si>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</si>
  <si>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</si>
  <si>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</si>
  <si>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</si>
  <si>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</si>
  <si>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</si>
  <si>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</si>
  <si>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</si>
  <si>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</si>
  <si>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</si>
  <si>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</si>
  <si>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</si>
  <si>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</si>
  <si>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</si>
  <si>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</si>
  <si>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</si>
  <si>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</si>
  <si>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</si>
  <si>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</si>
  <si>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</si>
  <si>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</si>
  <si>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</si>
  <si>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</si>
  <si>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</si>
  <si>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</si>
  <si>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</si>
  <si>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</si>
  <si>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</si>
  <si>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</si>
  <si>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</si>
  <si>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</si>
  <si>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</si>
  <si>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</si>
  <si>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</si>
  <si>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</si>
  <si>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</si>
  <si>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</si>
  <si>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</si>
  <si>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</si>
  <si>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</si>
  <si>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</si>
  <si>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</si>
  <si>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</si>
  <si>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</si>
  <si>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</si>
  <si>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</si>
  <si>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</si>
  <si>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</si>
  <si>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</si>
  <si>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</si>
  <si>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</si>
  <si>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</si>
  <si>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</si>
  <si>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</si>
  <si>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</si>
  <si>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</si>
  <si>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</si>
  <si>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</si>
  <si>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</si>
  <si>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</si>
  <si>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</si>
  <si>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</si>
  <si>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</si>
  <si>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</si>
  <si>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</si>
  <si>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</si>
  <si>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</si>
  <si>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</si>
  <si>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</si>
  <si>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</si>
  <si>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</si>
  <si>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</si>
  <si>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</si>
  <si>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</si>
  <si>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</si>
  <si>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</si>
  <si>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</si>
  <si>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</si>
  <si>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</si>
  <si>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</si>
  <si>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</si>
  <si>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</si>
  <si>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</si>
  <si>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</si>
  <si>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</si>
  <si>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</si>
  <si>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</si>
  <si>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</si>
  <si>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</si>
  <si>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</si>
  <si>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</si>
  <si>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</si>
  <si>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</si>
  <si>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</si>
  <si>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</si>
  <si>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</si>
  <si>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</si>
  <si>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</si>
  <si>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</si>
  <si>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</si>
  <si>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</si>
  <si>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</si>
  <si>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</si>
  <si>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</si>
  <si>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</si>
  <si>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</si>
  <si>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</si>
  <si>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</si>
  <si>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</si>
  <si>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</si>
  <si>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</si>
  <si>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</si>
  <si>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</si>
  <si>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</si>
  <si>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</si>
  <si>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</si>
  <si>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</si>
  <si>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</si>
  <si>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</si>
  <si>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</si>
  <si>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</si>
  <si>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</si>
  <si>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</si>
  <si>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</si>
  <si>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</si>
  <si>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</si>
  <si>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</si>
  <si>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</si>
  <si>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</si>
  <si>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</si>
  <si>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</si>
  <si>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</si>
  <si>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</si>
  <si>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</si>
  <si>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</si>
  <si>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</si>
  <si>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</si>
  <si>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</si>
  <si>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</si>
  <si>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</si>
  <si>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</si>
  <si>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</si>
  <si>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</si>
  <si>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</si>
  <si>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</si>
  <si>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</si>
  <si>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</si>
  <si>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</si>
  <si>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</si>
  <si>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</si>
  <si>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</si>
  <si>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</si>
  <si>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</si>
  <si>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</si>
  <si>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</si>
  <si>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</si>
  <si>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</si>
  <si>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</si>
  <si>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</si>
  <si>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</si>
  <si>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</si>
  <si>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</si>
  <si>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</si>
  <si>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</si>
  <si>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</si>
  <si>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</si>
  <si>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</si>
  <si>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</si>
  <si>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</si>
  <si>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</si>
  <si>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</si>
  <si>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</si>
  <si>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</si>
  <si>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</si>
  <si>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</si>
  <si>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</si>
  <si>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</si>
  <si>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</si>
  <si>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</si>
  <si>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</si>
  <si>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</si>
  <si>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</si>
  <si>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</si>
  <si>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</si>
  <si>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</si>
  <si>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</si>
  <si>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</si>
  <si>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</si>
  <si>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</si>
  <si>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</si>
  <si>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</si>
  <si>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</si>
  <si>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</si>
  <si>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</si>
  <si>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</si>
  <si>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</si>
  <si>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</si>
  <si>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</si>
  <si>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</si>
  <si>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</si>
  <si>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</si>
  <si>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</si>
  <si>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</si>
  <si>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</si>
  <si>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</si>
  <si>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</si>
  <si>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</si>
  <si>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</si>
  <si>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</si>
  <si>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</si>
  <si>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</si>
  <si>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</si>
  <si>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</si>
  <si>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</si>
  <si>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</si>
  <si>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</si>
  <si>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</si>
  <si>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</si>
  <si>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</si>
  <si>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</si>
  <si>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</si>
  <si>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</si>
  <si>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</si>
  <si>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</si>
  <si>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</si>
  <si>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</si>
  <si>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</si>
  <si>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</si>
  <si>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</si>
  <si>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</si>
  <si>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</si>
  <si>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</si>
  <si>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</si>
  <si>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</si>
  <si>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</si>
  <si>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</si>
  <si>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</si>
  <si>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</si>
  <si>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</si>
  <si>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</si>
  <si>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</si>
  <si>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</si>
  <si>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</si>
  <si>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</si>
  <si>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</si>
  <si>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</si>
  <si>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</si>
  <si>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</si>
  <si>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</si>
  <si>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</si>
  <si>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</si>
  <si>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</si>
  <si>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</si>
  <si>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</si>
  <si>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</si>
  <si>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</si>
  <si>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</si>
  <si>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</si>
  <si>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</si>
  <si>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</si>
  <si>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</si>
  <si>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</si>
  <si>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</si>
  <si>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</si>
  <si>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</si>
  <si>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</si>
  <si>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</si>
  <si>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</si>
  <si>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</si>
  <si>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</si>
  <si>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</si>
  <si>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</si>
  <si>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</si>
  <si>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</si>
  <si>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</si>
  <si>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</si>
  <si>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</si>
  <si>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</si>
  <si>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</si>
  <si>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</si>
  <si>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</si>
  <si>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</si>
  <si>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</si>
  <si>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</si>
  <si>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</si>
  <si>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</si>
  <si>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</si>
  <si>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</si>
  <si>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</si>
  <si>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</si>
  <si>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</si>
  <si>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</si>
  <si>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</si>
  <si>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</si>
  <si>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</si>
  <si>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</si>
  <si>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</si>
  <si>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</si>
  <si>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</si>
  <si>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</si>
  <si>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</si>
  <si>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</si>
  <si>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</si>
  <si>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</si>
  <si>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</si>
  <si>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</si>
  <si>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</si>
  <si>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</si>
  <si>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</si>
  <si>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</si>
  <si>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</si>
  <si>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</si>
  <si>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</si>
  <si>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</si>
  <si>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</si>
  <si>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</si>
  <si>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</si>
  <si>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</si>
  <si>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</si>
  <si>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</si>
  <si>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</si>
  <si>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</si>
  <si>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</si>
  <si>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</si>
  <si>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</si>
  <si>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</si>
  <si>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</si>
  <si>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</si>
  <si>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</si>
  <si>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</si>
  <si>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</si>
  <si>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</si>
  <si>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</si>
  <si>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</si>
  <si>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</si>
  <si>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</si>
  <si>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</si>
  <si>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</si>
  <si>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</si>
  <si>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</si>
  <si>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</si>
  <si>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</si>
  <si>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</si>
  <si>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</si>
  <si>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</si>
  <si>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</si>
  <si>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</si>
  <si>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</si>
  <si>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</si>
  <si>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</si>
  <si>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</si>
  <si>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</si>
  <si>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</si>
  <si>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</si>
  <si>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</si>
  <si>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</si>
  <si>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</si>
  <si>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</si>
  <si>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</si>
  <si>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</si>
  <si>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</si>
  <si>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</si>
  <si>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</si>
  <si>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</si>
  <si>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</si>
  <si>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</si>
  <si>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</si>
  <si>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</si>
  <si>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</si>
  <si>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</si>
  <si>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</si>
  <si>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</si>
  <si>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</si>
  <si>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</si>
  <si>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</si>
  <si>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</si>
  <si>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</si>
  <si>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</si>
  <si>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</si>
  <si>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</si>
  <si>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</si>
  <si>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</si>
  <si>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</si>
  <si>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</si>
  <si>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</si>
  <si>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</si>
  <si>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</si>
  <si>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</si>
  <si>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</si>
  <si>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</si>
  <si>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</si>
  <si>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</si>
  <si>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</si>
  <si>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</si>
  <si>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</si>
  <si>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</si>
  <si>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</si>
  <si>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</si>
  <si>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</si>
  <si>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</si>
  <si>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</si>
  <si>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</si>
  <si>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</si>
  <si>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</si>
  <si>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</si>
  <si>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</si>
  <si>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</si>
  <si>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</si>
  <si>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</si>
  <si>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</si>
  <si>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</si>
  <si>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</si>
  <si>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</si>
  <si>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</si>
  <si>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</si>
  <si>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</si>
  <si>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</si>
  <si>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</si>
  <si>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</si>
  <si>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</si>
  <si>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</si>
  <si>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</si>
  <si>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</si>
  <si>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</si>
  <si>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</si>
  <si>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</si>
  <si>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</si>
  <si>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</si>
  <si>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</si>
  <si>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</si>
  <si>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</si>
  <si>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</si>
  <si>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</si>
  <si>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</si>
  <si>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</si>
  <si>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</si>
  <si>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</si>
  <si>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</si>
  <si>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</si>
  <si>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</si>
  <si>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</si>
  <si>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</si>
  <si>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</si>
  <si>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</si>
  <si>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</si>
  <si>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</si>
  <si>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</si>
  <si>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</si>
  <si>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</si>
  <si>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</si>
  <si>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</si>
  <si>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</si>
  <si>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</si>
  <si>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</si>
  <si>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</si>
  <si>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</si>
  <si>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</si>
  <si>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</si>
  <si>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</si>
  <si>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</si>
  <si>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</si>
  <si>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</si>
  <si>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</si>
  <si>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</si>
  <si>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</si>
  <si>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</si>
  <si>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</si>
  <si>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</si>
  <si>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</si>
  <si>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</si>
  <si>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</si>
  <si>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</si>
  <si>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</si>
  <si>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</si>
  <si>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</si>
  <si>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</si>
  <si>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</si>
  <si>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</si>
  <si>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</si>
  <si>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</si>
  <si>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</si>
  <si>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</si>
  <si>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</si>
  <si>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</si>
  <si>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</si>
  <si>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</si>
  <si>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</si>
  <si>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</si>
  <si>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</si>
  <si>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</si>
  <si>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</si>
  <si>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</si>
  <si>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</si>
  <si>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</si>
  <si>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</si>
  <si>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</si>
  <si>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</si>
  <si>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</si>
  <si>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</si>
  <si>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</si>
  <si>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</si>
  <si>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</si>
  <si>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</si>
  <si>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</si>
  <si>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</si>
  <si>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</si>
  <si>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</si>
  <si>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</si>
  <si>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</si>
  <si>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</si>
  <si>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</si>
  <si>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</si>
  <si>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</si>
  <si>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</si>
  <si>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</si>
  <si>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</si>
  <si>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</si>
  <si>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</si>
  <si>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</si>
  <si>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</si>
  <si>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</si>
  <si>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</si>
  <si>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</si>
  <si>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</si>
  <si>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</si>
  <si>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</si>
  <si>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</si>
  <si>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</si>
  <si>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</si>
  <si>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</si>
  <si>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</si>
  <si>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</si>
  <si>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</si>
  <si>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</si>
  <si>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</si>
  <si>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</si>
  <si>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</si>
  <si>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</si>
  <si>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</si>
  <si>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</si>
  <si>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</si>
  <si>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</si>
  <si>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</si>
  <si>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</si>
  <si>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</si>
  <si>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</si>
  <si>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</si>
  <si>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</si>
  <si>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</si>
  <si>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</si>
  <si>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</si>
  <si>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</si>
  <si>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</si>
  <si>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</si>
  <si>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</si>
  <si>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</si>
  <si>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</si>
  <si>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</si>
  <si>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</si>
  <si>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</si>
  <si>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</si>
  <si>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</si>
  <si>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</si>
  <si>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</si>
  <si>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</si>
  <si>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</si>
  <si>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</si>
  <si>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</si>
  <si>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</si>
  <si>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</si>
  <si>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</si>
  <si>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</si>
  <si>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</si>
  <si>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</si>
  <si>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</si>
  <si>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</si>
  <si>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</si>
  <si>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</si>
  <si>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</si>
  <si>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</si>
  <si>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</si>
  <si>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</si>
  <si>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</si>
  <si>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</si>
  <si>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</si>
  <si>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</si>
  <si>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</si>
  <si>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</si>
  <si>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</si>
  <si>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</si>
  <si>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</si>
  <si>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</si>
  <si>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</si>
  <si>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</si>
  <si>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</si>
  <si>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</si>
  <si>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</si>
  <si>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</si>
  <si>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</si>
  <si>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</si>
  <si>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</si>
  <si>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</si>
  <si>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</si>
  <si>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</si>
  <si>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</si>
  <si>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</si>
  <si>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</si>
  <si>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</si>
  <si>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</si>
  <si>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</si>
  <si>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</si>
  <si>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</si>
  <si>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</si>
  <si>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</si>
  <si>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</si>
  <si>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</si>
  <si>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</si>
  <si>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</si>
  <si>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</si>
  <si>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</si>
  <si>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</si>
  <si>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</si>
  <si>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</si>
  <si>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</si>
  <si>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</si>
  <si>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</si>
  <si>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</si>
  <si>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</si>
  <si>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</si>
  <si>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</si>
  <si>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</si>
  <si>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</si>
  <si>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</si>
  <si>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</si>
  <si>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</si>
  <si>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</si>
  <si>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</si>
  <si>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</si>
  <si>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</si>
  <si>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</si>
  <si>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</si>
  <si>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</si>
  <si>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</si>
  <si>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</si>
  <si>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</si>
  <si>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</si>
  <si>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</si>
  <si>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</si>
  <si>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</si>
  <si>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</si>
  <si>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</si>
  <si>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</si>
  <si>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</si>
  <si>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</si>
  <si>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</si>
  <si>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</si>
  <si>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</si>
  <si>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</si>
  <si>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</si>
  <si>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</si>
  <si>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</si>
  <si>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</si>
  <si>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</si>
  <si>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</si>
  <si>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</si>
  <si>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</si>
  <si>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</si>
  <si>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</si>
  <si>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</si>
  <si>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</si>
  <si>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</si>
  <si>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</si>
  <si>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</si>
  <si>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</si>
  <si>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</si>
  <si>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</si>
  <si>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</si>
  <si>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</si>
  <si>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</si>
  <si>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</si>
  <si>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</si>
  <si>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</si>
  <si>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</si>
  <si>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</si>
  <si>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</si>
  <si>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</si>
  <si>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</si>
  <si>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</si>
  <si>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</si>
  <si>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</si>
  <si>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</si>
  <si>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</si>
  <si>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</si>
  <si>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</si>
  <si>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</si>
  <si>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</si>
  <si>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</si>
  <si>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</si>
  <si>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</si>
  <si>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</si>
  <si>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</si>
  <si>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</si>
  <si>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</si>
  <si>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</si>
  <si>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</si>
  <si>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</si>
  <si>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</si>
  <si>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</si>
  <si>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</si>
  <si>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</si>
  <si>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</si>
  <si>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</si>
  <si>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</si>
  <si>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</si>
  <si>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</si>
  <si>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</si>
  <si>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</si>
  <si>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</si>
  <si>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</si>
  <si>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</si>
  <si>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</si>
  <si>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</si>
  <si>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</si>
  <si>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</si>
  <si>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</si>
  <si>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</si>
  <si>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</si>
  <si>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</si>
  <si>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</si>
  <si>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</si>
  <si>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</si>
  <si>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</si>
  <si>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</si>
  <si>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</si>
  <si>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</si>
  <si>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</si>
  <si>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</si>
  <si>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</si>
  <si>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</si>
  <si>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</si>
  <si>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</si>
  <si>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</si>
  <si>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</si>
  <si>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</si>
  <si>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</si>
  <si>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</si>
  <si>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</si>
  <si>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</si>
  <si>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</si>
  <si>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</si>
  <si>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</si>
  <si>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</si>
  <si>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</si>
  <si>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</si>
  <si>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</si>
  <si>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</si>
  <si>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</si>
  <si>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</si>
  <si>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</si>
  <si>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</si>
  <si>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</si>
  <si>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</si>
  <si>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</si>
  <si>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</si>
  <si>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</si>
  <si>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</si>
  <si>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</si>
  <si>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</si>
  <si>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</si>
  <si>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</si>
  <si>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</si>
  <si>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</si>
  <si>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</si>
  <si>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</si>
  <si>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</si>
  <si>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</si>
  <si>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</si>
  <si>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</si>
  <si>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</si>
  <si>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</si>
  <si>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</si>
  <si>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</si>
  <si>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</si>
  <si>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</si>
  <si>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</si>
  <si>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</si>
  <si>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</si>
  <si>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</si>
  <si>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</si>
  <si>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</si>
  <si>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</si>
  <si>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</si>
  <si>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</si>
  <si>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</si>
  <si>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</si>
  <si>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</si>
  <si>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</si>
  <si>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</si>
  <si>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</si>
  <si>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</si>
  <si>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</si>
  <si>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</si>
  <si>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</si>
  <si>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</si>
  <si>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</si>
  <si>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</si>
  <si>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</si>
  <si>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</si>
  <si>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</si>
  <si>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</si>
  <si>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</si>
  <si>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</si>
  <si>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</si>
  <si>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</si>
  <si>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</si>
  <si>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</si>
  <si>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</si>
  <si>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</si>
  <si>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</si>
  <si>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</si>
  <si>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</si>
  <si>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</si>
  <si>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</si>
  <si>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</si>
  <si>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</si>
  <si>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</si>
  <si>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</si>
  <si>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</si>
  <si>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</si>
  <si>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</si>
  <si>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</si>
  <si>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</si>
  <si>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</si>
  <si>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</si>
  <si>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</si>
  <si>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</si>
  <si>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</si>
  <si>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</si>
  <si>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</si>
  <si>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</si>
  <si>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</si>
  <si>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</si>
  <si>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</si>
  <si>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</si>
  <si>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</si>
  <si>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</si>
  <si>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</si>
  <si>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</si>
  <si>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</si>
  <si>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</si>
  <si>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</si>
  <si>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</si>
  <si>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</si>
  <si>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</si>
  <si>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</si>
  <si>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</si>
  <si>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</si>
  <si>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</si>
  <si>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</si>
  <si>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</si>
  <si>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</si>
  <si>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</si>
  <si>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</si>
  <si>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</si>
  <si>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</si>
  <si>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</si>
  <si>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</si>
  <si>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</si>
  <si>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</si>
  <si>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</si>
  <si>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</si>
  <si>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</si>
  <si>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</si>
  <si>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</si>
  <si>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</si>
  <si>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</si>
  <si>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</si>
  <si>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</si>
  <si>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</si>
  <si>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</si>
  <si>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</si>
  <si>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</si>
  <si>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</si>
  <si>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</si>
  <si>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</si>
  <si>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</si>
  <si>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</si>
  <si>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</si>
  <si>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</si>
  <si>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</si>
  <si>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</si>
  <si>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</si>
  <si>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</si>
  <si>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</si>
  <si>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</si>
  <si>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</si>
  <si>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</si>
  <si>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</si>
  <si>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</si>
  <si>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</si>
  <si>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</si>
  <si>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</si>
  <si>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</si>
  <si>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</si>
  <si>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</si>
  <si>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</si>
  <si>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</si>
  <si>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</si>
  <si>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</si>
  <si>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</si>
  <si>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</si>
  <si>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</si>
  <si>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</si>
  <si>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</si>
  <si>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</si>
  <si>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</si>
  <si>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</si>
  <si>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</si>
  <si>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</si>
  <si>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</si>
  <si>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</si>
  <si>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</si>
  <si>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</si>
  <si>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</si>
  <si>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</si>
  <si>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</si>
  <si>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</si>
  <si>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</si>
  <si>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</si>
  <si>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</si>
  <si>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</si>
  <si>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</si>
  <si>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</si>
  <si>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</si>
  <si>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</si>
  <si>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</si>
  <si>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</si>
  <si>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</si>
  <si>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</si>
  <si>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</si>
  <si>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</si>
  <si>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</si>
  <si>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</si>
  <si>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</si>
  <si>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</si>
  <si>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</si>
  <si>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</si>
  <si>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</si>
  <si>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</si>
  <si>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</si>
  <si>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</si>
  <si>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</si>
  <si>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</si>
  <si>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</si>
  <si>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</si>
  <si>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</si>
  <si>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</si>
  <si>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</si>
  <si>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</si>
  <si>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</si>
  <si>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</si>
  <si>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</si>
  <si>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</si>
  <si>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</si>
  <si>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</si>
  <si>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</si>
  <si>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</si>
  <si>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</si>
  <si>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</si>
  <si>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</si>
  <si>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</si>
  <si>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</si>
  <si>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</si>
  <si>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</si>
  <si>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</si>
  <si>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</si>
  <si>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</si>
  <si>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</si>
  <si>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</si>
  <si>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</si>
  <si>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</si>
  <si>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</si>
  <si>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</si>
  <si>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</si>
  <si>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</si>
  <si>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</si>
  <si>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</si>
  <si>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</si>
  <si>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</si>
  <si>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</si>
  <si>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</si>
  <si>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</si>
  <si>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</si>
  <si>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</si>
  <si>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</si>
  <si>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</si>
  <si>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</si>
  <si>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</si>
  <si>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</si>
  <si>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</si>
  <si>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</si>
  <si>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</si>
  <si>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</si>
  <si>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</si>
  <si>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</si>
  <si>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</si>
  <si>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</si>
  <si>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</si>
  <si>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</si>
  <si>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</si>
  <si>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</si>
  <si>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</si>
  <si>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</si>
  <si>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</si>
  <si>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</si>
  <si>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</si>
  <si>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</si>
  <si>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</si>
  <si>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</si>
  <si>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</si>
  <si>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</si>
  <si>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</si>
  <si>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</si>
  <si>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</si>
  <si>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</si>
  <si>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</si>
  <si>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</si>
  <si>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</si>
  <si>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</si>
  <si>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</si>
  <si>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</si>
  <si>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</si>
  <si>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</si>
  <si>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</si>
  <si>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</si>
  <si>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</si>
  <si>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</si>
  <si>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</si>
  <si>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</si>
  <si>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</si>
  <si>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</si>
  <si>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</si>
  <si>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</si>
  <si>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</si>
  <si>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</si>
  <si>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</si>
  <si>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</si>
  <si>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</si>
  <si>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</si>
  <si>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</si>
  <si>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</si>
  <si>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</si>
  <si>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</si>
  <si>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</si>
  <si>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</si>
  <si>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</si>
  <si>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</si>
  <si>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</si>
  <si>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</si>
  <si>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</si>
  <si>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</si>
  <si>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</si>
  <si>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</si>
  <si>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</si>
  <si>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</si>
  <si>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</si>
  <si>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</si>
  <si>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</si>
  <si>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</si>
  <si>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</si>
  <si>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</si>
  <si>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</si>
  <si>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</si>
  <si>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</si>
  <si>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</si>
  <si>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</si>
  <si>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</si>
  <si>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</si>
  <si>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</si>
  <si>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</si>
  <si>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</si>
  <si>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</si>
  <si>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</si>
  <si>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</si>
  <si>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</si>
  <si>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</si>
  <si>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</si>
  <si>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</si>
  <si>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</si>
  <si>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</si>
  <si>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</si>
  <si>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</si>
  <si>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</si>
  <si>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</si>
  <si>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</si>
  <si>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</si>
  <si>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</si>
  <si>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</si>
  <si>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</si>
  <si>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</si>
  <si>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</si>
  <si>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</si>
  <si>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</si>
  <si>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</si>
  <si>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</si>
  <si>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</si>
  <si>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</si>
  <si>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</si>
  <si>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</si>
  <si>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</si>
  <si>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</si>
  <si>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</si>
  <si>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</si>
  <si>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</si>
  <si>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</si>
  <si>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</si>
  <si>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</si>
  <si>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</si>
  <si>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</si>
  <si>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</si>
  <si>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</si>
  <si>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</si>
  <si>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</si>
  <si>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</si>
  <si>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</si>
  <si>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</si>
  <si>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</si>
  <si>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</si>
  <si>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</si>
  <si>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</si>
  <si>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</si>
  <si>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</si>
  <si>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</si>
  <si>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</si>
  <si>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</si>
  <si>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</si>
  <si>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</si>
  <si>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</si>
  <si>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</si>
  <si>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</si>
  <si>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</si>
  <si>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</si>
  <si>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</si>
  <si>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</si>
  <si>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</si>
  <si>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</si>
  <si>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</si>
  <si>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</si>
  <si>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</si>
  <si>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</si>
  <si>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</si>
  <si>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</si>
  <si>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</si>
  <si>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</si>
  <si>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</si>
  <si>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</si>
  <si>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</si>
  <si>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</si>
  <si>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</si>
  <si>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</si>
  <si>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</si>
  <si>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</si>
  <si>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</si>
  <si>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</si>
  <si>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</si>
  <si>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</si>
  <si>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</si>
  <si>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</si>
  <si>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</si>
  <si>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</si>
  <si>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</si>
  <si>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</si>
  <si>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</si>
  <si>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</si>
  <si>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</si>
  <si>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</si>
  <si>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</si>
  <si>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</si>
  <si>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</si>
  <si>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</si>
  <si>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</si>
  <si>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</si>
  <si>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</si>
  <si>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</si>
  <si>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</si>
  <si>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</si>
  <si>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</si>
  <si>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</si>
  <si>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</si>
  <si>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</si>
  <si>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</si>
  <si>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</si>
  <si>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</si>
  <si>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</si>
  <si>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</si>
  <si>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</si>
  <si>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</si>
  <si>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</si>
  <si>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</si>
  <si>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</si>
  <si>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</si>
  <si>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</si>
  <si>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</si>
  <si>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</si>
  <si>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</si>
  <si>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</si>
  <si>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</si>
  <si>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</si>
  <si>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</si>
  <si>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</si>
  <si>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</si>
  <si>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</si>
  <si>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</si>
  <si>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</si>
  <si>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</si>
  <si>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</si>
  <si>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</si>
  <si>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</si>
  <si>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</si>
  <si>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</si>
  <si>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</si>
  <si>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</si>
  <si>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</si>
  <si>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</si>
  <si>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</si>
  <si>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</si>
  <si>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</si>
  <si>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</si>
  <si>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</si>
  <si>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</si>
  <si>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</si>
  <si>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</si>
  <si>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</si>
  <si>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</si>
  <si>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</si>
  <si>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</si>
  <si>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</si>
  <si>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</si>
  <si>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</si>
  <si>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</si>
  <si>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</si>
  <si>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</si>
  <si>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</si>
  <si>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</si>
  <si>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</si>
  <si>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</si>
  <si>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</si>
  <si>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</si>
  <si>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</si>
  <si>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</si>
  <si>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</si>
  <si>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</si>
  <si>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</si>
  <si>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</si>
  <si>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</si>
  <si>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</si>
  <si>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</si>
  <si>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</si>
  <si>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</si>
  <si>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</si>
  <si>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</si>
  <si>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</si>
  <si>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</si>
  <si>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</si>
  <si>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</si>
  <si>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</si>
  <si>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</si>
  <si>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</si>
  <si>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</si>
  <si>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</si>
  <si>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</si>
  <si>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</si>
  <si>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</si>
  <si>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</si>
  <si>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</si>
  <si>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</si>
  <si>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</si>
  <si>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</si>
  <si>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</si>
  <si>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</si>
  <si>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</si>
  <si>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</si>
  <si>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</si>
  <si>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</si>
  <si>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</si>
  <si>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</si>
  <si>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</si>
  <si>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</si>
  <si>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</si>
  <si>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</si>
  <si>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</si>
  <si>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</si>
  <si>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</si>
  <si>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</si>
  <si>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</si>
  <si>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</si>
  <si>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</si>
  <si>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</si>
  <si>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</si>
  <si>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</si>
  <si>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</si>
  <si>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</si>
  <si>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</si>
  <si>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</si>
  <si>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</si>
  <si>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</si>
  <si>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</si>
  <si>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</si>
  <si>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</si>
  <si>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</si>
  <si>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</si>
  <si>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</si>
  <si>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</si>
  <si>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</si>
  <si>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</si>
  <si>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</si>
  <si>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</si>
  <si>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</si>
  <si>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</si>
  <si>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</si>
  <si>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</si>
  <si>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</si>
  <si>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</si>
  <si>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</si>
  <si>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</si>
  <si>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</si>
  <si>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</si>
  <si>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</si>
  <si>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</si>
  <si>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</si>
  <si>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</si>
  <si>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</si>
  <si>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</si>
  <si>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</si>
  <si>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</si>
  <si>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</si>
  <si>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</si>
  <si>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</si>
  <si>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</si>
  <si>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</si>
  <si>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</si>
  <si>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</si>
  <si>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</si>
  <si>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</si>
  <si>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</si>
  <si>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</si>
  <si>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</si>
  <si>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</si>
  <si>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</si>
  <si>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</si>
  <si>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</si>
  <si>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</si>
  <si>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</si>
  <si>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</si>
  <si>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</si>
  <si>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</si>
  <si>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</si>
  <si>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</si>
  <si>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</si>
  <si>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</si>
  <si>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</si>
  <si>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</si>
  <si>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</si>
  <si>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</si>
  <si>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</si>
  <si>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</si>
  <si>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</si>
  <si>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</si>
  <si>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</si>
  <si>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</si>
  <si>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</si>
  <si>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</si>
  <si>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</si>
  <si>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</si>
  <si>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</si>
  <si>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</si>
  <si>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</si>
  <si>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</si>
  <si>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</si>
  <si>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</si>
  <si>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</si>
  <si>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</si>
  <si>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</si>
  <si>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</si>
  <si>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</si>
  <si>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</si>
  <si>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</si>
  <si>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</si>
  <si>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</si>
  <si>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</si>
  <si>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</si>
  <si>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</si>
  <si>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</si>
  <si>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</si>
  <si>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</si>
  <si>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</si>
  <si>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</si>
  <si>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</si>
  <si>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</si>
  <si>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</si>
  <si>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</si>
  <si>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</si>
  <si>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</si>
  <si>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</si>
  <si>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</si>
  <si>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</si>
  <si>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</si>
  <si>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</si>
  <si>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</si>
  <si>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</si>
  <si>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</si>
  <si>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</si>
  <si>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</si>
  <si>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</si>
  <si>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</si>
  <si>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</si>
  <si>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</si>
  <si>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</si>
  <si>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</si>
  <si>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</si>
  <si>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</si>
  <si>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</si>
  <si>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</si>
  <si>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</si>
  <si>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</si>
  <si>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</si>
  <si>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</si>
  <si>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</si>
  <si>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</si>
  <si>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</si>
  <si>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</si>
  <si>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</si>
  <si>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</si>
  <si>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</si>
  <si>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</si>
  <si>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</si>
  <si>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</si>
  <si>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</si>
  <si>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</si>
  <si>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</si>
  <si>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</si>
  <si>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</si>
  <si>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</si>
  <si>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</si>
  <si>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</si>
  <si>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</si>
  <si>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</si>
  <si>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</si>
  <si>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</si>
  <si>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</si>
  <si>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</si>
  <si>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</si>
  <si>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</si>
  <si>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</si>
  <si>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</si>
  <si>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</si>
  <si>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</si>
  <si>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</si>
  <si>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</si>
  <si>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</si>
  <si>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</si>
  <si>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</si>
  <si>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</si>
  <si>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</si>
  <si>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</si>
  <si>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</si>
  <si>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</si>
  <si>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</si>
  <si>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</si>
  <si>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</si>
  <si>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</si>
  <si>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</si>
  <si>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</si>
  <si>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</si>
  <si>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</si>
  <si>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</si>
  <si>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</si>
  <si>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</si>
  <si>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</si>
  <si>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</si>
  <si>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</si>
  <si>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</si>
  <si>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</si>
  <si>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</si>
  <si>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</si>
  <si>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</si>
  <si>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</si>
  <si>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</si>
  <si>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</si>
  <si>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</si>
  <si>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</si>
  <si>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</si>
  <si>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</si>
  <si>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</si>
  <si>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</si>
  <si>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</si>
  <si>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</si>
  <si>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</si>
  <si>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</si>
  <si>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</si>
  <si>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</si>
  <si>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</si>
  <si>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</si>
  <si>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</si>
  <si>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</si>
  <si>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</si>
  <si>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</si>
  <si>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</si>
  <si>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</si>
  <si>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</si>
  <si>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</si>
  <si>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</si>
  <si>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</si>
  <si>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</si>
  <si>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</si>
  <si>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</si>
  <si>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</si>
  <si>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</si>
  <si>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</si>
  <si>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</si>
  <si>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</si>
  <si>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</si>
  <si>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</si>
  <si>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</si>
  <si>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</si>
  <si>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</si>
  <si>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</si>
  <si>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</si>
  <si>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</si>
  <si>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</si>
  <si>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</si>
  <si>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</si>
  <si>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</si>
  <si>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</si>
  <si>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</si>
  <si>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</si>
  <si>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</si>
  <si>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</si>
  <si>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</si>
  <si>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</si>
  <si>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</si>
  <si>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</si>
  <si>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</si>
  <si>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</si>
  <si>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</si>
  <si>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</si>
  <si>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</si>
  <si>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</si>
  <si>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</si>
  <si>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</si>
  <si>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</si>
  <si>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</si>
  <si>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</si>
  <si>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</si>
  <si>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</si>
  <si>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</si>
  <si>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</si>
  <si>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</si>
  <si>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</si>
  <si>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</si>
  <si>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</si>
  <si>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</si>
  <si>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</si>
  <si>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</si>
  <si>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</si>
  <si>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</si>
  <si>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</si>
  <si>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</si>
  <si>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</si>
  <si>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</si>
  <si>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</si>
  <si>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</si>
  <si>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</si>
  <si>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</si>
  <si>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</si>
  <si>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</si>
  <si>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</si>
  <si>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</si>
  <si>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</si>
  <si>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</si>
  <si>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</si>
  <si>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</si>
  <si>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</si>
  <si>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</si>
  <si>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</si>
  <si>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</si>
  <si>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</si>
  <si>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</si>
  <si>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</si>
  <si>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</si>
  <si>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</si>
  <si>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</si>
  <si>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</si>
  <si>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</si>
  <si>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</si>
  <si>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</si>
  <si>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</si>
  <si>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</si>
  <si>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</si>
  <si>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</si>
  <si>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</si>
  <si>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</si>
  <si>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</si>
  <si>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</si>
  <si>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</si>
  <si>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</si>
  <si>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</si>
  <si>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</si>
  <si>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</si>
  <si>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</si>
  <si>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</si>
  <si>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</si>
  <si>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</si>
  <si>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</si>
  <si>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</si>
  <si>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</si>
  <si>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</si>
  <si>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</si>
  <si>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</si>
  <si>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</si>
  <si>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</si>
  <si>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</si>
  <si>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</si>
  <si>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</si>
  <si>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</si>
  <si>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</si>
  <si>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</si>
  <si>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</si>
  <si>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</si>
  <si>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</si>
  <si>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</si>
  <si>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</si>
  <si>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</si>
  <si>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</si>
  <si>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</si>
  <si>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</si>
  <si>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</si>
  <si>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</si>
  <si>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</si>
  <si>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</si>
  <si>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</si>
  <si>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</si>
  <si>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</si>
  <si>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</si>
  <si>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</si>
  <si>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</si>
  <si>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</si>
  <si>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</si>
  <si>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</si>
  <si>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</si>
  <si>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</si>
  <si>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</si>
  <si>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</si>
  <si>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</si>
  <si>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</si>
  <si>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</si>
  <si>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</si>
  <si>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</si>
  <si>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</si>
  <si>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</si>
  <si>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</si>
  <si>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</si>
  <si>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</si>
  <si>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</si>
  <si>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</si>
  <si>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</si>
  <si>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</si>
  <si>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</si>
  <si>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</si>
  <si>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</si>
  <si>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</si>
  <si>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</si>
  <si>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</si>
  <si>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</si>
  <si>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</si>
  <si>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</si>
  <si>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</si>
  <si>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</si>
  <si>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</si>
  <si>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</si>
  <si>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</si>
  <si>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</si>
  <si>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</si>
  <si>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</si>
  <si>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</si>
  <si>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</si>
  <si>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</si>
  <si>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</si>
  <si>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</si>
  <si>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</si>
  <si>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</si>
  <si>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</si>
  <si>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</si>
  <si>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</si>
  <si>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</si>
  <si>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</si>
  <si>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</si>
  <si>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</si>
  <si>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</si>
  <si>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</si>
  <si>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</si>
  <si>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</si>
  <si>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</si>
  <si>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</si>
  <si>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</si>
  <si>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</si>
  <si>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</si>
  <si>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</si>
  <si>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</si>
  <si>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</si>
  <si>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</si>
  <si>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</si>
  <si>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</si>
  <si>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</si>
  <si>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</si>
  <si>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</si>
  <si>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</si>
  <si>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</si>
  <si>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</si>
  <si>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</si>
  <si>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</si>
  <si>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</si>
  <si>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</si>
  <si>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</si>
  <si>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</si>
  <si>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</si>
  <si>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</si>
  <si>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</si>
  <si>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</si>
  <si>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</si>
  <si>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</si>
  <si>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</si>
  <si>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</si>
  <si>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</si>
  <si>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</si>
  <si>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</si>
  <si>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</si>
  <si>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</si>
  <si>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</si>
  <si>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</si>
  <si>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</si>
  <si>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</si>
  <si>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</si>
  <si>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</si>
  <si>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</si>
  <si>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</si>
  <si>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</si>
  <si>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</si>
  <si>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</si>
  <si>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</si>
  <si>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</si>
  <si>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</si>
  <si>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</si>
  <si>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</si>
  <si>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</si>
  <si>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</si>
  <si>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</si>
  <si>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</si>
  <si>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</si>
  <si>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</si>
  <si>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</si>
  <si>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</si>
  <si>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</si>
  <si>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</si>
  <si>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</si>
  <si>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</si>
  <si>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</si>
  <si>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</si>
  <si>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</si>
  <si>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</si>
  <si>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</si>
  <si>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</si>
  <si>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</si>
  <si>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</si>
  <si>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</si>
  <si>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</si>
  <si>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</si>
  <si>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</si>
  <si>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</si>
  <si>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</si>
  <si>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</si>
  <si>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</si>
  <si>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</si>
  <si>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</si>
  <si>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</si>
  <si>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</si>
  <si>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</si>
  <si>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</si>
  <si>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</si>
  <si>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</si>
  <si>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</si>
  <si>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</si>
  <si>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</si>
  <si>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</si>
  <si>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</si>
  <si>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</si>
  <si>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</si>
  <si>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</si>
  <si>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</si>
  <si>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</si>
  <si>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</si>
  <si>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</si>
  <si>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</si>
  <si>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</si>
  <si>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</si>
  <si>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</si>
  <si>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</si>
  <si>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</si>
  <si>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</si>
  <si>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</si>
  <si>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</si>
  <si>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</si>
  <si>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</si>
  <si>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</si>
  <si>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</si>
  <si>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</si>
  <si>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</si>
  <si>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</si>
  <si>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</si>
  <si>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</si>
  <si>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</si>
  <si>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</si>
  <si>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</si>
  <si>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</si>
  <si>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</si>
  <si>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</si>
  <si>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</si>
  <si>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</si>
  <si>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</si>
  <si>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</si>
  <si>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</si>
  <si>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</si>
  <si>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</si>
  <si>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</si>
  <si>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</si>
  <si>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</si>
  <si>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</si>
  <si>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</si>
  <si>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</si>
  <si>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</si>
  <si>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</si>
  <si>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</si>
  <si>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</si>
  <si>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</si>
  <si>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</si>
  <si>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</si>
  <si>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</si>
  <si>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</si>
  <si>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</si>
  <si>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</si>
  <si>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</si>
  <si>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</si>
  <si>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</si>
  <si>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</si>
  <si>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</si>
  <si>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</si>
  <si>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</si>
  <si>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</si>
  <si>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</si>
  <si>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</si>
  <si>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</si>
  <si>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</si>
  <si>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</si>
  <si>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</si>
  <si>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</si>
  <si>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</si>
  <si>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</si>
  <si>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</si>
  <si>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</si>
  <si>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</si>
  <si>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</si>
  <si>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</si>
  <si>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</si>
  <si>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</si>
  <si>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</si>
  <si>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</si>
  <si>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</si>
  <si>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</si>
  <si>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</si>
  <si>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</si>
  <si>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</si>
  <si>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</si>
  <si>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</si>
  <si>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</si>
  <si>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</si>
  <si>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</si>
  <si>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</si>
  <si>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</si>
  <si>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</si>
  <si>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</si>
  <si>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</si>
  <si>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</si>
  <si>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</si>
  <si>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</si>
  <si>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</si>
  <si>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</si>
  <si>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</si>
  <si>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</si>
  <si>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</si>
  <si>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</si>
  <si>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</si>
  <si>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</si>
  <si>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</si>
  <si>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</si>
  <si>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</si>
  <si>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</si>
  <si>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</si>
  <si>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</si>
  <si>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</si>
  <si>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</si>
  <si>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</si>
  <si>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</si>
  <si>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</si>
  <si>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</si>
  <si>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</si>
  <si>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</si>
  <si>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</si>
  <si>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</si>
  <si>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</si>
  <si>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</si>
  <si>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</si>
  <si>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</si>
  <si>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</si>
  <si>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</si>
  <si>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</si>
  <si>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</si>
  <si>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</si>
  <si>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</si>
  <si>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</si>
  <si>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</si>
  <si>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</si>
  <si>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</si>
  <si>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</si>
  <si>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</si>
  <si>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</si>
  <si>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</si>
  <si>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</si>
  <si>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</si>
  <si>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</si>
  <si>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</si>
  <si>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</si>
  <si>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</si>
  <si>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</si>
  <si>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</si>
  <si>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</si>
  <si>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</si>
  <si>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</si>
  <si>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</si>
  <si>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</si>
  <si>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</si>
  <si>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</si>
  <si>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</si>
  <si>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</si>
  <si>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</si>
  <si>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</si>
  <si>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</si>
  <si>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</si>
  <si>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</si>
  <si>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</si>
  <si>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</si>
  <si>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</si>
  <si>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</si>
  <si>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</si>
  <si>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</si>
  <si>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</si>
  <si>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</si>
  <si>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</si>
  <si>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</si>
  <si>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</si>
  <si>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</si>
  <si>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</si>
  <si>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</si>
  <si>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</si>
  <si>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</si>
  <si>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</si>
  <si>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</si>
  <si>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</si>
  <si>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</si>
  <si>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</si>
  <si>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</si>
  <si>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</si>
  <si>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</si>
  <si>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</si>
  <si>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</si>
  <si>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</si>
  <si>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</si>
  <si>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</si>
  <si>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</si>
  <si>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</si>
  <si>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</si>
  <si>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</si>
  <si>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</si>
  <si>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</si>
  <si>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</si>
  <si>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</si>
  <si>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</si>
  <si>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</si>
  <si>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</si>
  <si>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</si>
  <si>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</si>
  <si>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</si>
  <si>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</si>
  <si>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</si>
  <si>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</si>
  <si>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</si>
  <si>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</si>
  <si>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</si>
  <si>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</si>
  <si>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</si>
  <si>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</si>
  <si>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</si>
  <si>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</si>
  <si>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</si>
  <si>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</si>
  <si>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</si>
  <si>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</si>
  <si>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</si>
  <si>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</si>
  <si>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</si>
  <si>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</si>
  <si>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</si>
  <si>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</si>
  <si>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</si>
  <si>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</si>
  <si>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</si>
  <si>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</si>
  <si>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</si>
  <si>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</si>
  <si>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</si>
  <si>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</si>
  <si>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</si>
  <si>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</si>
  <si>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</si>
  <si>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</si>
  <si>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</si>
  <si>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</si>
  <si>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</si>
  <si>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</si>
  <si>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</si>
  <si>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</si>
  <si>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</si>
  <si>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</si>
  <si>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</si>
  <si>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</si>
  <si>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</si>
  <si>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</si>
  <si>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</si>
  <si>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</si>
  <si>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</si>
  <si>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</si>
  <si>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</si>
  <si>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</si>
  <si>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</si>
  <si>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</si>
  <si>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</si>
  <si>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</si>
  <si>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</si>
  <si>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</si>
  <si>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</si>
  <si>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</si>
  <si>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</si>
  <si>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</si>
  <si>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</si>
  <si>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</si>
  <si>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</si>
  <si>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</si>
  <si>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</si>
  <si>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</si>
  <si>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</si>
  <si>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</si>
  <si>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</si>
  <si>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</si>
  <si>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</si>
  <si>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</si>
  <si>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</si>
  <si>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</si>
  <si>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</si>
  <si>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</si>
  <si>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</si>
  <si>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</si>
  <si>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</si>
  <si>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</si>
  <si>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</si>
  <si>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</si>
  <si>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</si>
  <si>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</si>
  <si>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</si>
  <si>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</si>
  <si>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</si>
  <si>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</si>
  <si>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</si>
  <si>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</si>
  <si>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</si>
  <si>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</si>
  <si>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</si>
  <si>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</si>
  <si>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</si>
  <si>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</si>
  <si>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</si>
  <si>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</si>
  <si>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</si>
  <si>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</si>
  <si>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</si>
  <si>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</si>
  <si>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</si>
  <si>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</si>
  <si>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</si>
  <si>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</si>
  <si>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</si>
  <si>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</si>
  <si>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</si>
  <si>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</si>
  <si>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</si>
  <si>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</si>
  <si>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</si>
  <si>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</si>
  <si>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</si>
  <si>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</si>
  <si>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</si>
  <si>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</si>
  <si>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</si>
  <si>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</si>
  <si>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</si>
  <si>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</si>
  <si>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</si>
  <si>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</si>
  <si>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</si>
  <si>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</si>
  <si>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</si>
  <si>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</si>
  <si>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</si>
  <si>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</si>
  <si>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</si>
  <si>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</si>
  <si>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</si>
  <si>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</si>
  <si>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</si>
  <si>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</si>
  <si>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</si>
  <si>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</si>
  <si>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</si>
  <si>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</si>
  <si>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</si>
  <si>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</si>
  <si>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</si>
  <si>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</si>
  <si>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</si>
  <si>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</si>
  <si>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</si>
  <si>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</si>
  <si>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</si>
  <si>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</si>
  <si>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</si>
  <si>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</si>
  <si>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</si>
  <si>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</si>
  <si>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</si>
  <si>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</si>
  <si>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</si>
  <si>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</si>
  <si>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</si>
  <si>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</si>
  <si>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</si>
  <si>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</si>
  <si>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</si>
  <si>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</si>
  <si>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</si>
  <si>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</si>
  <si>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</si>
  <si>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</si>
  <si>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</si>
  <si>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</si>
  <si>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</si>
  <si>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</si>
  <si>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</si>
  <si>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</si>
  <si>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</si>
  <si>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</si>
  <si>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</si>
  <si>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</si>
  <si>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</si>
  <si>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</si>
  <si>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</si>
  <si>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</si>
  <si>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</si>
  <si>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</si>
  <si>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</si>
  <si>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</si>
  <si>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</si>
  <si>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</si>
  <si>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</si>
  <si>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</si>
  <si>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</si>
  <si>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</si>
  <si>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</si>
  <si>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</si>
  <si>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</si>
  <si>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</si>
  <si>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</si>
  <si>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</si>
  <si>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</si>
  <si>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</si>
  <si>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</si>
  <si>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</si>
  <si>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</si>
  <si>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</si>
  <si>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</si>
  <si>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</si>
  <si>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</si>
  <si>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</si>
  <si>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</si>
  <si>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</si>
  <si>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</si>
  <si>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</si>
  <si>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</si>
  <si>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</si>
  <si>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</si>
  <si>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</si>
  <si>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</si>
  <si>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</si>
  <si>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</si>
  <si>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</si>
  <si>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</si>
  <si>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</si>
  <si>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</si>
  <si>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</si>
  <si>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</si>
  <si>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</si>
  <si>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</si>
  <si>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</si>
  <si>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</si>
  <si>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</si>
  <si>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</si>
  <si>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</si>
  <si>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</si>
  <si>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</si>
  <si>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</si>
  <si>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</si>
  <si>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</si>
  <si>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</si>
  <si>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</si>
  <si>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</si>
  <si>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</si>
  <si>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</si>
  <si>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</si>
  <si>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</si>
  <si>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</si>
  <si>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</si>
  <si>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</si>
  <si>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</si>
  <si>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</si>
  <si>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</si>
  <si>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</si>
  <si>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</si>
  <si>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</si>
  <si>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</si>
  <si>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</si>
  <si>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</si>
  <si>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</si>
  <si>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</si>
  <si>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</si>
  <si>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</si>
  <si>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</si>
  <si>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</si>
  <si>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</si>
  <si>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</si>
  <si>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</si>
  <si>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</si>
  <si>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</si>
  <si>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</si>
  <si>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</si>
  <si>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</si>
  <si>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</si>
  <si>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</si>
  <si>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</si>
  <si>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</si>
  <si>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</si>
  <si>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</si>
  <si>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</si>
  <si>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</si>
  <si>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</si>
  <si>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</si>
  <si>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</si>
  <si>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</si>
  <si>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</si>
  <si>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</si>
  <si>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</si>
  <si>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</si>
  <si>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</si>
  <si>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</si>
  <si>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</si>
  <si>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</si>
  <si>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</si>
  <si>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</si>
  <si>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</si>
  <si>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</si>
  <si>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</si>
  <si>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</si>
  <si>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</si>
  <si>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</si>
  <si>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</si>
  <si>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</si>
  <si>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</si>
  <si>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</si>
  <si>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</si>
  <si>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</si>
  <si>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</si>
  <si>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</si>
  <si>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</si>
  <si>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</si>
  <si>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</si>
  <si>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</si>
  <si>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</si>
  <si>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</si>
  <si>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</si>
  <si>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</si>
  <si>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</si>
  <si>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</si>
  <si>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</si>
  <si>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</si>
  <si>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</si>
  <si>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</si>
  <si>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</si>
  <si>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</si>
  <si>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</si>
  <si>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</si>
  <si>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</si>
  <si>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</si>
  <si>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</si>
  <si>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</si>
  <si>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</si>
  <si>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</si>
  <si>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</si>
  <si>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</si>
  <si>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</si>
  <si>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</si>
  <si>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</si>
  <si>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</si>
  <si>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</si>
  <si>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</si>
  <si>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</si>
  <si>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</si>
  <si>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</si>
  <si>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</si>
  <si>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</si>
  <si>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</si>
  <si>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</si>
  <si>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</si>
  <si>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</si>
  <si>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</si>
  <si>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</si>
  <si>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</si>
  <si>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</si>
  <si>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</si>
  <si>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</si>
  <si>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</si>
  <si>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</si>
  <si>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</si>
  <si>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</si>
  <si>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</si>
  <si>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</si>
  <si>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</si>
  <si>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</si>
  <si>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</si>
  <si>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</si>
  <si>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</si>
  <si>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</si>
  <si>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</si>
  <si>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</si>
  <si>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</si>
  <si>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</si>
  <si>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</si>
  <si>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</si>
  <si>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</si>
  <si>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</si>
  <si>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</si>
  <si>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</si>
  <si>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</si>
  <si>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</si>
  <si>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</si>
  <si>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</si>
  <si>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</si>
  <si>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</si>
  <si>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</si>
  <si>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</si>
  <si>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</si>
  <si>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</si>
  <si>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</si>
  <si>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</si>
  <si>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</si>
  <si>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</si>
  <si>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</si>
  <si>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</si>
  <si>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</si>
  <si>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</si>
  <si>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</si>
  <si>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</si>
  <si>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</si>
  <si>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</si>
  <si>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</si>
  <si>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</si>
  <si>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</si>
  <si>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</si>
  <si>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</si>
  <si>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</si>
  <si>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</si>
  <si>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</si>
  <si>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</si>
  <si>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</si>
  <si>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</si>
  <si>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</si>
  <si>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</si>
  <si>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</si>
  <si>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</si>
  <si>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</si>
  <si>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</si>
  <si>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</si>
  <si>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</si>
  <si>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</si>
  <si>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</si>
  <si>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</si>
  <si>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</si>
  <si>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</si>
  <si>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</si>
  <si>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</si>
  <si>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</si>
  <si>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</si>
  <si>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</si>
  <si>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</si>
  <si>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</si>
  <si>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</si>
  <si>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</si>
  <si>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</si>
  <si>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</si>
  <si>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</si>
  <si>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</si>
  <si>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</si>
  <si>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</si>
  <si>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</si>
  <si>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</si>
  <si>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</si>
  <si>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</si>
  <si>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</si>
  <si>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</si>
  <si>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</si>
  <si>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</si>
  <si>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</si>
  <si>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</si>
  <si>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</si>
  <si>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</si>
  <si>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</si>
  <si>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</si>
  <si>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</si>
  <si>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</si>
  <si>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</si>
  <si>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</si>
  <si>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</si>
  <si>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</si>
  <si>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</si>
  <si>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</si>
  <si>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</si>
  <si>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</si>
  <si>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</si>
  <si>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</si>
  <si>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</si>
  <si>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</si>
  <si>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</si>
  <si>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</si>
  <si>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</si>
  <si>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</si>
  <si>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</si>
  <si>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</si>
  <si>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</si>
  <si>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</si>
  <si>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</si>
  <si>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</si>
  <si>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</si>
  <si>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</si>
  <si>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</si>
  <si>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</si>
  <si>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</si>
  <si>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</si>
  <si>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</si>
  <si>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</si>
  <si>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</si>
  <si>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</si>
  <si>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</si>
  <si>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</si>
  <si>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</si>
  <si>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</si>
  <si>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</si>
  <si>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</si>
  <si>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</si>
  <si>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</si>
  <si>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</si>
  <si>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</si>
  <si>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</si>
  <si>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</si>
  <si>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</si>
  <si>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</si>
  <si>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</si>
  <si>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</si>
  <si>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</si>
  <si>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</si>
  <si>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</si>
  <si>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</si>
  <si>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</si>
  <si>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</si>
  <si>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</si>
  <si>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</si>
  <si>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</si>
  <si>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</si>
  <si>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</si>
  <si>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</si>
  <si>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</si>
  <si>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</si>
  <si>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</si>
  <si>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</si>
  <si>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</si>
  <si>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</si>
  <si>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</si>
  <si>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</si>
  <si>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</si>
  <si>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</si>
  <si>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</si>
  <si>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</si>
  <si>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</si>
  <si>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</si>
  <si>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</si>
  <si>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</si>
  <si>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</si>
  <si>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</si>
  <si>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</si>
  <si>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</si>
  <si>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</si>
  <si>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</si>
  <si>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</si>
  <si>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</si>
  <si>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</si>
  <si>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</si>
  <si>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</si>
  <si>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</si>
  <si>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</si>
  <si>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</si>
  <si>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</si>
  <si>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</si>
  <si>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</si>
  <si>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</si>
  <si>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</si>
  <si>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</si>
  <si>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</si>
  <si>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</si>
  <si>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</si>
  <si>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</si>
  <si>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</si>
  <si>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</si>
  <si>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</si>
  <si>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</si>
  <si>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</si>
  <si>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</si>
  <si>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</si>
  <si>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</si>
  <si>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</si>
  <si>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</si>
  <si>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</si>
  <si>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</si>
  <si>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</si>
  <si>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</si>
  <si>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</si>
  <si>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</si>
  <si>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</si>
  <si>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</si>
  <si>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</si>
  <si>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</si>
  <si>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</si>
  <si>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</si>
  <si>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</si>
  <si>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</si>
  <si>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</si>
  <si>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</si>
  <si>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</si>
  <si>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</si>
  <si>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</si>
  <si>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</si>
  <si>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</si>
  <si>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</si>
  <si>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</si>
  <si>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</si>
  <si>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</si>
  <si>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</si>
  <si>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</si>
  <si>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</si>
  <si>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</si>
  <si>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</si>
  <si>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</si>
  <si>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</si>
  <si>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</si>
  <si>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</si>
  <si>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</si>
  <si>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</si>
  <si>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</si>
  <si>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</si>
  <si>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</si>
  <si>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</si>
  <si>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</si>
  <si>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</si>
  <si>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</si>
  <si>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</si>
  <si>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</si>
  <si>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</si>
  <si>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</si>
  <si>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</si>
  <si>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</si>
  <si>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</si>
  <si>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</si>
  <si>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</si>
  <si>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</si>
  <si>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</si>
  <si>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</si>
  <si>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</si>
  <si>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</si>
  <si>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</si>
  <si>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</si>
  <si>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</si>
  <si>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</si>
  <si>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</si>
  <si>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</si>
  <si>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</si>
  <si>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</si>
  <si>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</si>
  <si>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</si>
  <si>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</si>
  <si>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</si>
  <si>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</si>
  <si>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</si>
  <si>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</si>
  <si>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</si>
  <si>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</si>
  <si>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</si>
  <si>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</si>
  <si>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</si>
  <si>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</si>
  <si>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</si>
  <si>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</si>
  <si>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</si>
  <si>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</si>
  <si>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</si>
  <si>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</si>
  <si>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</si>
  <si>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</si>
  <si>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</si>
  <si>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</si>
  <si>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</si>
  <si>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</si>
  <si>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</si>
  <si>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</si>
  <si>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</si>
  <si>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</si>
  <si>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</si>
  <si>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</si>
  <si>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</si>
  <si>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</si>
  <si>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</si>
  <si>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</si>
  <si>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</si>
  <si>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</si>
  <si>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</si>
  <si>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</si>
  <si>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</si>
  <si>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</si>
  <si>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</si>
  <si>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</si>
  <si>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</si>
  <si>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</si>
  <si>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</si>
  <si>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</si>
  <si>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</si>
  <si>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</si>
  <si>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</si>
  <si>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</si>
  <si>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</si>
  <si>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</si>
  <si>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</si>
  <si>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</si>
  <si>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</si>
  <si>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</si>
  <si>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</si>
  <si>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</si>
  <si>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</si>
  <si>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</si>
  <si>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</si>
  <si>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</si>
  <si>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</si>
  <si>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</si>
  <si>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</si>
  <si>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</si>
  <si>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</si>
  <si>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</si>
  <si>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</si>
  <si>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</si>
  <si>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</si>
  <si>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</si>
  <si>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</si>
  <si>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</si>
  <si>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</si>
  <si>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</si>
  <si>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</si>
  <si>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</si>
  <si>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</si>
  <si>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</si>
  <si>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</si>
  <si>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</si>
  <si>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</si>
  <si>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</si>
  <si>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</si>
  <si>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</si>
  <si>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</si>
  <si>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</si>
  <si>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</si>
  <si>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</si>
  <si>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</si>
  <si>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</si>
  <si>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</si>
  <si>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</si>
  <si>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</si>
  <si>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</si>
  <si>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</si>
  <si>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</si>
  <si>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</si>
  <si>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</si>
  <si>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</si>
  <si>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</si>
  <si>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</si>
  <si>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</si>
  <si>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</si>
  <si>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</si>
  <si>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</si>
  <si>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</si>
  <si>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</si>
  <si>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</si>
  <si>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</si>
  <si>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</si>
  <si>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</si>
  <si>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</si>
  <si>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</si>
  <si>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</si>
  <si>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</si>
  <si>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</si>
  <si>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</si>
  <si>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</si>
  <si>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</si>
  <si>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</si>
  <si>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</si>
  <si>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</si>
  <si>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</si>
  <si>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</si>
  <si>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</si>
  <si>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</si>
  <si>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</si>
  <si>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</si>
  <si>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</si>
  <si>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</si>
  <si>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</si>
  <si>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</si>
  <si>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</si>
  <si>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</si>
  <si>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</si>
  <si>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</si>
  <si>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</si>
  <si>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</si>
  <si>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</si>
  <si>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</si>
  <si>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</si>
  <si>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</si>
  <si>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</si>
  <si>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</si>
  <si>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</si>
  <si>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</si>
  <si>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</si>
  <si>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</si>
  <si>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</si>
  <si>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</si>
  <si>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</si>
  <si>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</si>
  <si>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</si>
  <si>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</si>
  <si>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</si>
  <si>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</si>
  <si>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</si>
  <si>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</si>
  <si>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</si>
  <si>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</si>
  <si>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</si>
  <si>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</si>
  <si>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</si>
  <si>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</si>
  <si>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</si>
  <si>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</si>
  <si>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</si>
  <si>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</si>
  <si>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</si>
  <si>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</si>
  <si>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</si>
  <si>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</si>
  <si>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</si>
  <si>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</si>
  <si>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</si>
  <si>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</si>
  <si>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</si>
  <si>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</si>
  <si>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</si>
  <si>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</si>
  <si>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</si>
  <si>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</si>
  <si>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</si>
  <si>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</si>
  <si>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</si>
  <si>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</si>
  <si>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</si>
  <si>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</si>
  <si>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</si>
  <si>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</si>
  <si>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</si>
  <si>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</si>
  <si>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</si>
  <si>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</si>
  <si>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</si>
  <si>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</si>
  <si>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</si>
  <si>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</si>
  <si>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</si>
  <si>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</si>
  <si>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</si>
  <si>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</si>
  <si>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</si>
  <si>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</si>
  <si>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</si>
  <si>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</si>
  <si>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</si>
  <si>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</si>
  <si>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</si>
  <si>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</si>
  <si>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</si>
  <si>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</si>
  <si>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</si>
  <si>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</si>
  <si>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</si>
  <si>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</si>
  <si>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</si>
  <si>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</si>
  <si>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</si>
  <si>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</si>
  <si>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</si>
  <si>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</si>
  <si>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</si>
  <si>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</si>
  <si>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</si>
  <si>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</si>
  <si>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</si>
  <si>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</si>
  <si>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</si>
  <si>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</si>
  <si>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</si>
  <si>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</si>
  <si>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</si>
  <si>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</si>
  <si>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</si>
  <si>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</si>
  <si>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</si>
  <si>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</si>
  <si>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</si>
  <si>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</si>
  <si>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</si>
  <si>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</si>
  <si>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</si>
  <si>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</si>
  <si>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</si>
  <si>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</si>
  <si>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</si>
  <si>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</si>
  <si>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</si>
  <si>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</si>
  <si>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</si>
  <si>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</si>
  <si>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</si>
  <si>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</si>
  <si>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</si>
  <si>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</si>
  <si>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</si>
  <si>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</si>
  <si>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</si>
  <si>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</si>
  <si>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</si>
  <si>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</si>
  <si>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</si>
  <si>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</si>
  <si>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</si>
  <si>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</si>
  <si>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</si>
  <si>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</si>
  <si>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</si>
  <si>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</si>
  <si>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</si>
  <si>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</si>
  <si>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</si>
  <si>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</si>
  <si>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</si>
  <si>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</si>
  <si>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</si>
  <si>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</si>
  <si>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</si>
  <si>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</si>
  <si>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</si>
  <si>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</si>
  <si>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</si>
  <si>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</si>
  <si>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</si>
  <si>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</si>
  <si>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</si>
  <si>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</si>
  <si>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</si>
  <si>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</si>
  <si>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</si>
  <si>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</si>
  <si>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</si>
  <si>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</si>
  <si>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</si>
  <si>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</si>
  <si>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</si>
  <si>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</si>
  <si>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</si>
  <si>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</si>
  <si>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</si>
  <si>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</si>
  <si>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</si>
  <si>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</si>
  <si>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</si>
  <si>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</si>
  <si>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</si>
  <si>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</si>
  <si>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</si>
  <si>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</si>
  <si>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</si>
  <si>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</si>
  <si>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</si>
  <si>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</si>
  <si>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</si>
  <si>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</si>
  <si>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</si>
  <si>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</si>
  <si>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</si>
  <si>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</si>
  <si>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</si>
  <si>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</si>
  <si>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</si>
  <si>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</si>
  <si>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</si>
  <si>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</si>
  <si>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</si>
  <si>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</si>
  <si>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</si>
  <si>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</si>
  <si>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</si>
  <si>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</si>
  <si>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</si>
  <si>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</si>
  <si>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</si>
  <si>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</si>
  <si>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</si>
  <si>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</si>
  <si>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</si>
  <si>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</si>
  <si>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</si>
  <si>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</si>
  <si>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</si>
  <si>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</si>
  <si>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</si>
  <si>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</si>
  <si>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</si>
  <si>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</si>
  <si>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</si>
  <si>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</si>
  <si>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</si>
  <si>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</si>
  <si>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</si>
  <si>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</si>
  <si>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</si>
  <si>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</si>
  <si>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</si>
  <si>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</si>
  <si>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</si>
  <si>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</si>
  <si>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</si>
  <si>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</si>
  <si>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</si>
  <si>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</si>
  <si>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</si>
  <si>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</si>
  <si>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</si>
  <si>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</si>
  <si>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</si>
  <si>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</si>
  <si>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</si>
  <si>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</si>
  <si>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</si>
  <si>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</si>
  <si>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</si>
  <si>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</si>
  <si>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</si>
  <si>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</si>
  <si>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</si>
  <si>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</si>
  <si>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</si>
  <si>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</si>
  <si>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</si>
  <si>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</si>
  <si>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</si>
  <si>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</si>
  <si>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</si>
  <si>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</si>
  <si>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</si>
  <si>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</si>
  <si>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</si>
  <si>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</si>
  <si>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</si>
  <si>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</si>
  <si>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</si>
  <si>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</si>
  <si>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</si>
  <si>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</si>
  <si>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</si>
  <si>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</si>
  <si>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</si>
  <si>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</si>
  <si>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</si>
  <si>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</si>
  <si>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</si>
  <si>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</si>
  <si>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</si>
  <si>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</si>
  <si>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</si>
  <si>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</si>
  <si>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</si>
  <si>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</si>
  <si>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</si>
  <si>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</si>
  <si>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</si>
  <si>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</si>
  <si>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</si>
  <si>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</si>
  <si>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</si>
  <si>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</si>
  <si>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</si>
  <si>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</si>
  <si>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</si>
  <si>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</si>
  <si>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</si>
  <si>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</si>
  <si>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</si>
  <si>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</si>
  <si>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</si>
  <si>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</si>
  <si>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</si>
  <si>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</si>
  <si>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</si>
  <si>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</si>
  <si>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</si>
  <si>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</si>
  <si>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</si>
  <si>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</si>
  <si>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</si>
  <si>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</si>
  <si>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</si>
  <si>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</si>
  <si>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</si>
  <si>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</si>
  <si>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</si>
  <si>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</si>
  <si>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</si>
  <si>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</si>
  <si>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</si>
  <si>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</si>
  <si>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</si>
  <si>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</si>
  <si>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</si>
  <si>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</si>
  <si>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</si>
  <si>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</si>
  <si>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</si>
  <si>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</si>
  <si>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</si>
  <si>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</si>
  <si>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</si>
  <si>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</si>
  <si>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</si>
  <si>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</si>
  <si>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</si>
  <si>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</si>
  <si>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</si>
  <si>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</si>
  <si>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</si>
  <si>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</si>
  <si>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</si>
  <si>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</si>
  <si>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</si>
  <si>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</si>
  <si>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</si>
  <si>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</si>
  <si>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</si>
  <si>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</si>
  <si>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</si>
  <si>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</si>
  <si>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</si>
  <si>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</si>
  <si>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</si>
  <si>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</si>
  <si>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</si>
  <si>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</si>
  <si>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</si>
  <si>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</si>
  <si>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</si>
  <si>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</si>
  <si>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</si>
  <si>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</si>
  <si>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</si>
  <si>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</si>
  <si>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</si>
  <si>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</si>
  <si>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</si>
  <si>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</si>
  <si>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</si>
  <si>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</si>
  <si>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</si>
  <si>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</si>
  <si>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</si>
  <si>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</si>
  <si>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</si>
  <si>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</si>
  <si>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</si>
  <si>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</si>
  <si>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</si>
  <si>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</si>
  <si>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</si>
  <si>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</si>
  <si>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</si>
  <si>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</si>
  <si>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</si>
  <si>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</si>
  <si>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</si>
  <si>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</si>
  <si>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</si>
  <si>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</si>
  <si>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</si>
  <si>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</si>
  <si>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</si>
  <si>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</si>
  <si>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</si>
  <si>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</si>
  <si>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</si>
  <si>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</si>
  <si>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</si>
  <si>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</si>
  <si>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</si>
  <si>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</si>
  <si>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</si>
  <si>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</si>
  <si>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</si>
  <si>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</si>
  <si>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</si>
  <si>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</si>
  <si>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</si>
  <si>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</si>
  <si>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</si>
  <si>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</si>
  <si>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</si>
  <si>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</si>
  <si>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</si>
  <si>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</si>
  <si>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</si>
  <si>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</si>
  <si>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</si>
  <si>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</si>
  <si>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</si>
  <si>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</si>
  <si>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</si>
  <si>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</si>
  <si>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</si>
  <si>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</si>
  <si>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</si>
  <si>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</si>
  <si>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</si>
  <si>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</si>
  <si>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</si>
  <si>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</si>
  <si>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</si>
  <si>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</si>
  <si>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</si>
  <si>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</si>
  <si>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</si>
  <si>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</si>
  <si>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</si>
  <si>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</si>
  <si>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</si>
  <si>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</si>
  <si>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</si>
  <si>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</si>
  <si>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</si>
  <si>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</si>
  <si>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</si>
  <si>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</si>
  <si>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</si>
  <si>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</si>
  <si>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</si>
  <si>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</si>
  <si>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</si>
  <si>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</si>
  <si>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</si>
  <si>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</si>
  <si>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</si>
  <si>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</si>
  <si>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</si>
  <si>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</si>
  <si>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</si>
  <si>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</si>
  <si>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</si>
  <si>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</si>
  <si>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</si>
  <si>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</si>
  <si>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</si>
  <si>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</si>
  <si>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</si>
  <si>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</si>
  <si>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</si>
  <si>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</si>
  <si>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</si>
  <si>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</si>
  <si>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</si>
  <si>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</si>
  <si>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</si>
  <si>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</si>
  <si>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</si>
  <si>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</si>
  <si>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</si>
  <si>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</si>
  <si>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</si>
  <si>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</si>
  <si>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</si>
  <si>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</si>
  <si>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</si>
  <si>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</si>
  <si>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</si>
  <si>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</si>
  <si>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</si>
  <si>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</si>
  <si>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</si>
  <si>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</si>
  <si>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</si>
  <si>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</si>
  <si>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</si>
  <si>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</si>
  <si>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</si>
  <si>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</si>
  <si>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</si>
  <si>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</si>
  <si>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</si>
  <si>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</si>
  <si>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</si>
  <si>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</si>
  <si>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</si>
  <si>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</si>
  <si>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</si>
  <si>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</si>
  <si>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</si>
  <si>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</si>
  <si>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</si>
  <si>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</si>
  <si>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</si>
  <si>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</si>
  <si>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</si>
  <si>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</si>
  <si>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</si>
  <si>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</si>
  <si>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</si>
  <si>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</si>
  <si>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</si>
  <si>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</si>
  <si>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</si>
  <si>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</si>
  <si>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</si>
  <si>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</si>
  <si>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</si>
  <si>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</si>
  <si>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</si>
  <si>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</si>
  <si>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</si>
  <si>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</si>
  <si>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</si>
  <si>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</si>
  <si>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</si>
  <si>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</si>
  <si>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</si>
  <si>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</si>
  <si>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</si>
  <si>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</si>
  <si>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</si>
  <si>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</si>
  <si>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</si>
  <si>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</si>
  <si>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</si>
  <si>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</si>
  <si>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</si>
  <si>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</si>
  <si>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</si>
  <si>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</si>
  <si>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</si>
  <si>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</si>
  <si>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</si>
  <si>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</si>
  <si>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</si>
  <si>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</si>
  <si>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</si>
  <si>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</si>
  <si>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</si>
  <si>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</si>
  <si>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</si>
  <si>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</si>
  <si>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</si>
  <si>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</si>
  <si>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</si>
  <si>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</si>
  <si>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</si>
  <si>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</si>
  <si>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</si>
  <si>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</si>
  <si>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</si>
  <si>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</si>
  <si>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</si>
  <si>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</si>
  <si>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</si>
  <si>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</si>
  <si>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</si>
  <si>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</si>
  <si>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</si>
  <si>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</si>
  <si>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</si>
  <si>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</si>
  <si>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</si>
  <si>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</si>
  <si>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</si>
  <si>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</si>
  <si>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</si>
  <si>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</si>
  <si>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</si>
  <si>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</si>
  <si>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</si>
  <si>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</si>
  <si>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</si>
  <si>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</si>
  <si>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</si>
  <si>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</si>
  <si>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</si>
  <si>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</si>
  <si>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</si>
  <si>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</si>
  <si>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</si>
  <si>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</si>
  <si>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</si>
  <si>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</si>
  <si>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</si>
  <si>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</si>
  <si>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</si>
  <si>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</si>
  <si>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</si>
  <si>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</si>
  <si>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</si>
  <si>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</si>
  <si>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</si>
  <si>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</si>
  <si>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</si>
  <si>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</si>
  <si>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</si>
  <si>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</si>
  <si>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</si>
  <si>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</si>
  <si>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</si>
  <si>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</si>
  <si>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</si>
  <si>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</si>
  <si>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</si>
  <si>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</si>
  <si>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</si>
  <si>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</si>
  <si>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</si>
  <si>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</si>
  <si>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</si>
  <si>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</si>
  <si>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</si>
  <si>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</si>
  <si>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</si>
  <si>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</si>
  <si>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</si>
  <si>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</si>
  <si>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</si>
  <si>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</si>
  <si>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</si>
  <si>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</si>
  <si>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</si>
  <si>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</si>
  <si>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</si>
  <si>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</si>
  <si>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</si>
  <si>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</si>
  <si>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</si>
  <si>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</si>
  <si>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</si>
  <si>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</si>
  <si>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</si>
  <si>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</si>
  <si>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</si>
  <si>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</si>
  <si>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</si>
  <si>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</si>
  <si>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</si>
  <si>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</si>
  <si>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</si>
  <si>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</si>
  <si>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</si>
  <si>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</si>
  <si>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</si>
  <si>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</si>
  <si>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</si>
  <si>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</si>
  <si>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</si>
  <si>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</si>
  <si>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</si>
  <si>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</si>
  <si>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</si>
  <si>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</si>
  <si>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</si>
  <si>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</si>
  <si>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</si>
  <si>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</si>
  <si>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</si>
  <si>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</si>
  <si>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</si>
  <si>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</si>
  <si>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</si>
  <si>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</si>
  <si>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</si>
  <si>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</si>
  <si>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</si>
  <si>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</si>
  <si>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</si>
  <si>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</si>
  <si>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</si>
  <si>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</si>
  <si>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</si>
  <si>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</si>
  <si>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</si>
  <si>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</si>
  <si>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</si>
  <si>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</si>
  <si>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</si>
  <si>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</si>
  <si>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</si>
  <si>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</si>
  <si>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</si>
  <si>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</si>
  <si>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</si>
  <si>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</si>
  <si>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</si>
  <si>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</si>
  <si>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</si>
  <si>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</si>
  <si>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</si>
  <si>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</si>
  <si>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</si>
  <si>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</si>
  <si>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</si>
  <si>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</si>
  <si>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</si>
  <si>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</si>
  <si>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</si>
  <si>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</si>
  <si>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</si>
  <si>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</si>
  <si>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</si>
  <si>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</si>
  <si>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</si>
  <si>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</si>
  <si>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</si>
  <si>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</si>
  <si>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</si>
  <si>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</si>
  <si>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</si>
  <si>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</si>
  <si>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</si>
  <si>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</si>
  <si>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</si>
  <si>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</si>
  <si>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</si>
  <si>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</si>
  <si>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</si>
  <si>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</si>
  <si>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</si>
  <si>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</si>
  <si>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</si>
  <si>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</si>
  <si>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</si>
  <si>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</si>
  <si>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</si>
  <si>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</si>
  <si>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</si>
  <si>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</si>
  <si>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</si>
  <si>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</si>
  <si>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</si>
  <si>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</si>
  <si>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</si>
  <si>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</si>
  <si>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</si>
  <si>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</si>
  <si>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</si>
  <si>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</si>
  <si>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</si>
  <si>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</si>
  <si>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</si>
  <si>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</si>
  <si>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</si>
  <si>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</si>
  <si>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</si>
  <si>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</si>
  <si>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</si>
  <si>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</si>
  <si>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</si>
  <si>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</si>
  <si>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</si>
  <si>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</si>
  <si>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</si>
  <si>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</si>
  <si>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</si>
  <si>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</si>
  <si>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</si>
  <si>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</si>
  <si>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</si>
  <si>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</si>
  <si>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</si>
  <si>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</si>
  <si>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</si>
  <si>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</si>
  <si>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</si>
  <si>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</si>
  <si>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</si>
  <si>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</si>
  <si>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</si>
  <si>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</si>
  <si>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</si>
  <si>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</si>
  <si>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</si>
  <si>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</si>
  <si>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</si>
  <si>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</si>
  <si>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</si>
  <si>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</si>
  <si>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</si>
  <si>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</si>
  <si>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</si>
  <si>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</si>
  <si>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</si>
  <si>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</si>
  <si>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</si>
  <si>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</si>
  <si>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</si>
  <si>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</si>
  <si>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</si>
  <si>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</si>
  <si>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</si>
  <si>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</si>
  <si>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</si>
  <si>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</si>
  <si>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</si>
  <si>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</si>
  <si>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</si>
  <si>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</si>
  <si>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</si>
  <si>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</si>
  <si>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</si>
  <si>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</si>
  <si>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</si>
  <si>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</si>
  <si>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</si>
  <si>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</si>
  <si>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</si>
  <si>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</si>
  <si>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</si>
  <si>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</si>
  <si>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</si>
  <si>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</si>
  <si>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</si>
  <si>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</si>
  <si>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</si>
  <si>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</si>
  <si>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</si>
  <si>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</si>
  <si>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</si>
  <si>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</si>
  <si>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</si>
  <si>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</si>
  <si>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</si>
  <si>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</si>
  <si>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</si>
  <si>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</si>
  <si>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</si>
  <si>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</si>
  <si>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</si>
  <si>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</si>
  <si>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</si>
  <si>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</si>
  <si>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</si>
  <si>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</si>
  <si>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</si>
  <si>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</si>
  <si>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</si>
  <si>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</si>
  <si>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</si>
  <si>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</si>
  <si>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</si>
  <si>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</si>
  <si>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</si>
  <si>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</si>
  <si>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</si>
  <si>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</si>
  <si>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</si>
  <si>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</si>
  <si>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</si>
  <si>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</si>
  <si>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</si>
  <si>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</si>
  <si>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</si>
  <si>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</si>
  <si>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</si>
  <si>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</si>
  <si>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</si>
  <si>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</si>
  <si>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</si>
  <si>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</si>
  <si>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</si>
  <si>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</si>
  <si>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</si>
  <si>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</si>
  <si>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</si>
  <si>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</si>
  <si>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</si>
  <si>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</si>
  <si>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</si>
  <si>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</si>
  <si>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</si>
  <si>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</si>
  <si>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</si>
  <si>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</si>
  <si>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</si>
  <si>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</si>
  <si>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</si>
  <si>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</si>
  <si>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</si>
  <si>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</si>
  <si>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</si>
  <si>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</si>
  <si>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</si>
  <si>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</si>
  <si>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</si>
  <si>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</si>
  <si>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</si>
  <si>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</si>
  <si>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</si>
  <si>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</si>
  <si>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</si>
  <si>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</si>
  <si>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</si>
  <si>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</si>
  <si>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</si>
  <si>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</si>
  <si>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</si>
  <si>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</si>
  <si>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</si>
  <si>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</si>
  <si>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</si>
  <si>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</si>
  <si>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</si>
  <si>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</si>
  <si>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</si>
  <si>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</si>
  <si>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</si>
  <si>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</si>
  <si>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</si>
  <si>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</si>
  <si>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</si>
  <si>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</si>
  <si>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</si>
  <si>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</si>
  <si>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</si>
  <si>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</si>
  <si>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</si>
  <si>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</si>
  <si>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</si>
  <si>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</si>
  <si>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</si>
  <si>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</si>
  <si>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</si>
  <si>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</si>
  <si>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</si>
  <si>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</si>
  <si>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</si>
  <si>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</si>
  <si>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</si>
  <si>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</si>
  <si>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</si>
  <si>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</si>
  <si>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</si>
  <si>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</si>
  <si>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</si>
  <si>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</si>
  <si>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</si>
  <si>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</si>
  <si>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</si>
  <si>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</si>
  <si>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</si>
  <si>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</si>
  <si>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</si>
  <si>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</si>
  <si>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</si>
  <si>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</si>
  <si>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</si>
  <si>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</si>
  <si>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</si>
  <si>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</si>
  <si>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</si>
  <si>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</si>
  <si>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</si>
  <si>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</si>
  <si>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</si>
  <si>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</si>
  <si>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</si>
  <si>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</si>
  <si>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</si>
  <si>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</si>
  <si>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</si>
  <si>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</si>
  <si>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</si>
  <si>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</si>
  <si>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</si>
  <si>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</si>
  <si>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</si>
  <si>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</si>
  <si>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</si>
  <si>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</si>
  <si>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</si>
  <si>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</si>
  <si>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</si>
  <si>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</si>
  <si>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</si>
  <si>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</si>
  <si>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</si>
  <si>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</si>
  <si>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</si>
  <si>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</si>
  <si>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</si>
  <si>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</si>
  <si>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</si>
  <si>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</si>
  <si>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</si>
  <si>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</si>
  <si>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</si>
  <si>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</si>
  <si>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</si>
  <si>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</si>
  <si>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</si>
  <si>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</si>
  <si>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</si>
  <si>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</si>
  <si>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</si>
  <si>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</si>
  <si>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</si>
  <si>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</si>
  <si>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</si>
  <si>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</si>
  <si>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</si>
  <si>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</si>
  <si>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</si>
  <si>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</si>
  <si>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</si>
  <si>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</si>
  <si>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</si>
  <si>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</si>
  <si>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</si>
  <si>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</si>
  <si>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</si>
  <si>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</si>
  <si>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</si>
  <si>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</si>
  <si>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</si>
  <si>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</si>
  <si>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</si>
  <si>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</si>
  <si>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</si>
  <si>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</si>
  <si>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</si>
  <si>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</si>
  <si>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</si>
  <si>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</si>
  <si>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</si>
  <si>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</si>
  <si>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</si>
  <si>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</si>
  <si>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</si>
  <si>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</si>
  <si>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</si>
  <si>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</si>
  <si>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</si>
  <si>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</si>
  <si>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</si>
  <si>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</si>
  <si>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</si>
  <si>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</si>
  <si>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</si>
  <si>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</si>
  <si>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</si>
  <si>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</si>
  <si>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</si>
  <si>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</si>
  <si>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</si>
  <si>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</si>
  <si>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</si>
  <si>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</si>
  <si>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</si>
  <si>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</si>
  <si>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</si>
  <si>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</si>
  <si>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</si>
  <si>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</si>
  <si>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</si>
  <si>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</si>
  <si>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</si>
  <si>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</si>
  <si>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</si>
  <si>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</si>
  <si>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</si>
  <si>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</si>
  <si>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</si>
  <si>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</si>
  <si>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</si>
  <si>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</si>
  <si>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</si>
  <si>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</si>
  <si>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</si>
  <si>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</si>
  <si>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</si>
  <si>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</si>
  <si>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</si>
  <si>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</si>
  <si>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</si>
  <si>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</si>
  <si>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</si>
  <si>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</si>
  <si>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</si>
  <si>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</si>
  <si>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</si>
  <si>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</si>
  <si>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</si>
  <si>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</si>
  <si>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</si>
  <si>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</si>
  <si>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</si>
  <si>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</si>
  <si>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</si>
  <si>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</si>
  <si>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</si>
  <si>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</si>
  <si>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</si>
  <si>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</si>
  <si>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</si>
  <si>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</si>
  <si>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</si>
  <si>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</si>
  <si>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</si>
  <si>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</si>
  <si>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</si>
  <si>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</si>
  <si>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</si>
  <si>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</si>
  <si>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</si>
  <si>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</si>
  <si>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</si>
  <si>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</si>
  <si>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</si>
  <si>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</si>
  <si>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</si>
  <si>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</si>
  <si>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</si>
  <si>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</si>
  <si>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</si>
  <si>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</si>
  <si>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</si>
  <si>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</si>
  <si>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</si>
  <si>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</si>
  <si>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</si>
  <si>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</si>
  <si>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</si>
  <si>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</si>
  <si>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</si>
  <si>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</si>
  <si>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</si>
  <si>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</si>
  <si>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</si>
  <si>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</si>
  <si>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</si>
  <si>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</si>
  <si>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</si>
  <si>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</si>
  <si>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</si>
  <si>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</si>
  <si>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</si>
  <si>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</si>
  <si>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</si>
  <si>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</si>
  <si>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</si>
  <si>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</si>
  <si>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</si>
  <si>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</si>
  <si>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</si>
  <si>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</si>
  <si>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</si>
  <si>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</si>
  <si>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</si>
  <si>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</si>
  <si>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</si>
  <si>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</si>
  <si>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</si>
  <si>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</si>
  <si>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</si>
  <si>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</si>
  <si>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</si>
  <si>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</si>
  <si>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</si>
  <si>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</si>
  <si>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</si>
  <si>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</si>
  <si>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</si>
  <si>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</si>
  <si>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</si>
  <si>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</si>
  <si>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</si>
  <si>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</si>
  <si>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</si>
  <si>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</si>
  <si>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</si>
  <si>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</si>
  <si>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</si>
  <si>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</si>
  <si>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</si>
  <si>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</si>
  <si>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</si>
  <si>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</si>
  <si>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</si>
  <si>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</si>
  <si>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</si>
  <si>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</si>
  <si>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</si>
  <si>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</si>
  <si>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</si>
  <si>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</si>
  <si>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</si>
  <si>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</si>
  <si>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</si>
  <si>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</si>
  <si>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</si>
  <si>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</si>
  <si>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</si>
  <si>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</si>
  <si>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</si>
  <si>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</si>
  <si>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</si>
  <si>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</si>
  <si>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</si>
  <si>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</si>
  <si>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</si>
  <si>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</si>
  <si>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</si>
  <si>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</si>
  <si>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</si>
  <si>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</si>
  <si>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</si>
  <si>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</si>
  <si>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</si>
  <si>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</si>
  <si>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</si>
  <si>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</si>
  <si>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</si>
  <si>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</si>
  <si>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</si>
  <si>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</si>
  <si>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</si>
  <si>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</si>
  <si>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</si>
  <si>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</si>
  <si>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</si>
  <si>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</si>
  <si>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</si>
  <si>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</si>
  <si>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</si>
  <si>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</si>
  <si>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</si>
  <si>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</si>
  <si>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</si>
  <si>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</si>
  <si>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</si>
  <si>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</si>
  <si>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</si>
  <si>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</si>
  <si>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</si>
  <si>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</si>
  <si>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</si>
  <si>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</si>
  <si>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</si>
  <si>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</si>
  <si>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</si>
  <si>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</si>
  <si>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</si>
  <si>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</si>
  <si>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</si>
  <si>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</si>
  <si>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</si>
  <si>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</si>
  <si>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</si>
  <si>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</si>
  <si>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</si>
  <si>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</si>
  <si>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</si>
  <si>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</si>
  <si>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</si>
  <si>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</si>
  <si>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</si>
  <si>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</si>
  <si>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</si>
  <si>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</si>
  <si>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</si>
  <si>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</si>
  <si>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</si>
  <si>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</si>
  <si>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</si>
  <si>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</si>
  <si>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</si>
  <si>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</si>
  <si>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</si>
  <si>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</si>
  <si>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</si>
  <si>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</si>
  <si>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</si>
  <si>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</si>
  <si>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</si>
  <si>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</si>
  <si>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</si>
  <si>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</si>
  <si>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</si>
  <si>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</si>
  <si>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</si>
  <si>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</si>
  <si>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</si>
  <si>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</si>
  <si>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</si>
  <si>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</si>
  <si>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</si>
  <si>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</si>
  <si>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</si>
  <si>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</si>
  <si>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</si>
  <si>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</si>
  <si>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</si>
  <si>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</si>
  <si>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</si>
  <si>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</si>
  <si>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</si>
  <si>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</si>
  <si>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</si>
  <si>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</si>
  <si>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</si>
  <si>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</si>
  <si>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</si>
  <si>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</si>
  <si>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</si>
  <si>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</si>
  <si>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</si>
  <si>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</si>
  <si>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</si>
  <si>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</si>
  <si>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</si>
  <si>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</si>
  <si>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</si>
  <si>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</si>
  <si>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</si>
  <si>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</si>
  <si>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</si>
  <si>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</si>
  <si>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</si>
  <si>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</si>
  <si>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</si>
  <si>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</si>
  <si>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</si>
  <si>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</si>
  <si>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</si>
  <si>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</si>
  <si>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</si>
  <si>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</si>
  <si>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</si>
  <si>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</si>
  <si>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</si>
  <si>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</si>
  <si>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</si>
  <si>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</si>
  <si>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</si>
  <si>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</si>
  <si>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</si>
  <si>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</si>
  <si>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</si>
  <si>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</si>
  <si>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</si>
  <si>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</si>
  <si>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</si>
  <si>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</si>
  <si>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</si>
  <si>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</si>
  <si>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</si>
  <si>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</si>
  <si>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</si>
  <si>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</si>
  <si>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</si>
  <si>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</si>
  <si>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</si>
  <si>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</si>
  <si>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</si>
  <si>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</si>
  <si>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</si>
  <si>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</si>
  <si>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</si>
  <si>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</si>
  <si>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</si>
  <si>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</si>
  <si>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</si>
  <si>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</si>
  <si>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</si>
  <si>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</si>
  <si>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</si>
  <si>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</si>
  <si>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</si>
  <si>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</si>
  <si>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</si>
  <si>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</si>
  <si>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</si>
  <si>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</si>
  <si>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</si>
  <si>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</si>
  <si>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</si>
  <si>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</si>
  <si>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</si>
  <si>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</si>
  <si>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</si>
  <si>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</si>
  <si>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</si>
  <si>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</si>
  <si>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</si>
  <si>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</si>
  <si>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</si>
  <si>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</si>
  <si>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</si>
  <si>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</si>
  <si>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</si>
  <si>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</si>
  <si>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</si>
  <si>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</si>
  <si>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</si>
  <si>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</si>
  <si>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</si>
  <si>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</si>
  <si>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</si>
  <si>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</si>
  <si>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</si>
  <si>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</si>
  <si>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</si>
  <si>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</si>
  <si>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</si>
  <si>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</si>
  <si>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</si>
  <si>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</si>
  <si>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</si>
  <si>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</si>
  <si>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</si>
  <si>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</si>
  <si>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</si>
  <si>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</si>
  <si>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</si>
  <si>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</si>
  <si>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</si>
  <si>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</si>
  <si>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</si>
  <si>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</si>
  <si>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</si>
  <si>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</si>
  <si>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</si>
  <si>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</si>
  <si>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</si>
  <si>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</si>
  <si>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</si>
  <si>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</si>
  <si>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</si>
  <si>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</si>
  <si>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</si>
  <si>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</si>
  <si>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</si>
  <si>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</si>
  <si>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</si>
  <si>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</si>
  <si>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</si>
  <si>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</si>
  <si>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</si>
  <si>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</si>
  <si>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</si>
  <si>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</si>
  <si>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</si>
  <si>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</si>
  <si>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</si>
  <si>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</si>
  <si>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</si>
  <si>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</si>
  <si>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</si>
  <si>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</si>
  <si>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</si>
  <si>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</si>
  <si>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</si>
  <si>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</si>
  <si>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</si>
  <si>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</si>
  <si>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</si>
  <si>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</si>
  <si>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</si>
  <si>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</si>
  <si>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</si>
  <si>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</si>
  <si>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</si>
  <si>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</si>
  <si>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</si>
  <si>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</si>
  <si>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</si>
  <si>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</si>
  <si>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</si>
  <si>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</si>
  <si>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</si>
  <si>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</si>
  <si>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</si>
  <si>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</si>
  <si>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</si>
  <si>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</si>
  <si>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</si>
  <si>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</si>
  <si>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</si>
  <si>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</si>
  <si>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</si>
  <si>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</si>
  <si>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</si>
  <si>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</si>
  <si>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</si>
  <si>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</si>
  <si>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</si>
  <si>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</si>
  <si>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</si>
  <si>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</si>
  <si>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</si>
  <si>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</si>
  <si>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</si>
  <si>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</si>
  <si>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</si>
  <si>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</si>
  <si>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</si>
  <si>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</si>
  <si>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</si>
  <si>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</si>
  <si>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</si>
  <si>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</si>
  <si>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</si>
  <si>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</si>
  <si>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</si>
  <si>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</si>
  <si>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</si>
  <si>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</si>
  <si>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</si>
  <si>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</si>
  <si>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</si>
  <si>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</si>
  <si>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</si>
  <si>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</si>
  <si>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</si>
  <si>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</si>
  <si>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</si>
  <si>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</si>
  <si>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</si>
  <si>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</si>
  <si>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</si>
  <si>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</si>
  <si>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</si>
  <si>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</si>
  <si>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</si>
  <si>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</si>
  <si>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</si>
  <si>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</si>
  <si>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</si>
  <si>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</si>
  <si>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</si>
  <si>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</si>
  <si>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</si>
  <si>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</si>
  <si>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</si>
  <si>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</si>
  <si>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</si>
  <si>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</si>
  <si>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</si>
  <si>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</si>
  <si>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</si>
  <si>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</si>
  <si>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</si>
  <si>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</si>
  <si>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</si>
  <si>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</si>
  <si>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</si>
  <si>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</si>
  <si>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</si>
  <si>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</si>
  <si>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</si>
  <si>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</si>
  <si>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</si>
  <si>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</si>
  <si>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</si>
  <si>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</si>
  <si>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</si>
  <si>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</si>
  <si>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</si>
  <si>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</si>
  <si>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</si>
  <si>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</si>
  <si>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</si>
  <si>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</si>
  <si>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</si>
  <si>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</si>
  <si>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</si>
  <si>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</si>
  <si>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</si>
  <si>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</si>
  <si>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</si>
  <si>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</si>
  <si>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</si>
  <si>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</si>
  <si>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</si>
  <si>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</si>
  <si>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</si>
  <si>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</si>
  <si>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</si>
  <si>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</si>
  <si>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</si>
  <si>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</si>
  <si>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</si>
  <si>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</si>
  <si>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</si>
  <si>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</si>
  <si>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</si>
  <si>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</si>
  <si>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</si>
  <si>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</si>
  <si>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</si>
  <si>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</si>
  <si>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</si>
  <si>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</si>
  <si>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</si>
  <si>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</si>
  <si>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</si>
  <si>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</si>
  <si>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</si>
  <si>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</si>
  <si>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</si>
  <si>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</si>
  <si>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</si>
  <si>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</si>
  <si>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</si>
  <si>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</si>
  <si>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</si>
  <si>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</si>
  <si>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</si>
  <si>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</si>
  <si>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</si>
  <si>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</si>
  <si>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</si>
  <si>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</si>
  <si>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</si>
  <si>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</si>
  <si>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</si>
  <si>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</si>
  <si>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</si>
  <si>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</si>
  <si>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</si>
  <si>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</si>
  <si>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</si>
  <si>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</si>
  <si>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</si>
  <si>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</si>
  <si>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</si>
  <si>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</si>
  <si>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</si>
  <si>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</si>
  <si>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</si>
  <si>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</si>
  <si>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</si>
  <si>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</si>
  <si>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</si>
  <si>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</si>
  <si>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</si>
  <si>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</si>
  <si>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</si>
  <si>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</si>
  <si>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</si>
  <si>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</si>
  <si>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</si>
  <si>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</si>
  <si>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</si>
  <si>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</si>
  <si>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</si>
  <si>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</si>
  <si>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</si>
  <si>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</si>
  <si>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</si>
  <si>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</si>
  <si>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</si>
  <si>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</si>
  <si>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</si>
  <si>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</si>
  <si>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</si>
  <si>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</si>
  <si>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</si>
  <si>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</si>
  <si>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</si>
  <si>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</si>
  <si>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</si>
  <si>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</si>
  <si>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</si>
  <si>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</si>
  <si>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</si>
  <si>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</si>
  <si>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</si>
  <si>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</si>
  <si>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</si>
  <si>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</si>
  <si>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</si>
  <si>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</si>
  <si>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</si>
  <si>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</si>
  <si>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</si>
  <si>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</si>
  <si>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</si>
  <si>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</si>
  <si>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</si>
  <si>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</si>
  <si>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</si>
  <si>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</si>
  <si>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</si>
  <si>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</si>
  <si>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</si>
  <si>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</si>
  <si>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</si>
  <si>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</si>
  <si>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</si>
  <si>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</si>
  <si>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</si>
  <si>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</si>
  <si>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</si>
  <si>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</si>
  <si>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</si>
  <si>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</si>
  <si>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</si>
  <si>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</si>
  <si>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</si>
  <si>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</si>
  <si>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</si>
  <si>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</si>
  <si>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</si>
  <si>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</si>
  <si>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</si>
  <si>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</si>
  <si>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</si>
  <si>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</si>
  <si>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</si>
  <si>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</si>
  <si>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</si>
  <si>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</si>
  <si>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</si>
  <si>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</si>
  <si>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</si>
  <si>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</si>
  <si>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</si>
  <si>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</si>
  <si>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</si>
  <si>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</si>
  <si>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</si>
  <si>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</si>
  <si>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</si>
  <si>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</si>
  <si>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</si>
  <si>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</si>
  <si>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</si>
  <si>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</si>
  <si>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</si>
  <si>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</si>
  <si>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</si>
  <si>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</si>
  <si>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</si>
  <si>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</si>
  <si>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</si>
  <si>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</si>
  <si>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</si>
  <si>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</si>
  <si>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</si>
  <si>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</si>
  <si>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</si>
  <si>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</si>
  <si>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</si>
  <si>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</si>
  <si>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</si>
  <si>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</si>
  <si>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</si>
  <si>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</si>
  <si>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</si>
  <si>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</si>
  <si>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</si>
  <si>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</si>
  <si>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</si>
  <si>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</si>
  <si>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</si>
  <si>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</si>
  <si>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</si>
  <si>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</si>
  <si>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</si>
  <si>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</si>
  <si>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</si>
  <si>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</si>
  <si>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</si>
  <si>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</si>
  <si>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</si>
  <si>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</si>
  <si>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</si>
  <si>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</si>
  <si>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</si>
  <si>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</si>
  <si>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</si>
  <si>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</si>
  <si>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</si>
  <si>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</si>
  <si>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</si>
  <si>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</si>
  <si>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</si>
  <si>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</si>
  <si>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</si>
  <si>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</si>
  <si>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</si>
  <si>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</si>
  <si>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</si>
  <si>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</si>
  <si>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</si>
  <si>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</si>
  <si>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</si>
  <si>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</si>
  <si>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</si>
  <si>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</si>
  <si>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</si>
  <si>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</si>
  <si>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</si>
  <si>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</si>
  <si>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</si>
  <si>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</si>
  <si>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</si>
  <si>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</si>
  <si>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</si>
  <si>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</si>
  <si>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</si>
  <si>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</si>
  <si>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</si>
  <si>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</si>
  <si>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</si>
  <si>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</si>
  <si>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</si>
  <si>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</si>
  <si>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</si>
  <si>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</si>
  <si>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</si>
  <si>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</si>
  <si>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</si>
  <si>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</si>
  <si>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</si>
  <si>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</si>
  <si>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</si>
  <si>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</si>
  <si>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</si>
  <si>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</si>
  <si>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</si>
  <si>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</si>
  <si>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</si>
  <si>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</si>
  <si>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</si>
  <si>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</si>
  <si>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</si>
  <si>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</si>
  <si>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</si>
  <si>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</si>
  <si>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</si>
  <si>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</si>
  <si>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</si>
  <si>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</si>
  <si>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</si>
  <si>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</si>
  <si>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</si>
  <si>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</si>
  <si>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</si>
  <si>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</si>
  <si>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</si>
  <si>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</si>
  <si>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</si>
  <si>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</si>
  <si>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</si>
  <si>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</si>
  <si>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</si>
  <si>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</si>
  <si>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</si>
  <si>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</si>
  <si>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</si>
  <si>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</si>
  <si>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</si>
  <si>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</si>
  <si>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</si>
  <si>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</si>
  <si>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</si>
  <si>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</si>
  <si>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</si>
  <si>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</si>
  <si>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</si>
  <si>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</si>
  <si>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</si>
  <si>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</si>
  <si>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</si>
  <si>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</si>
  <si>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</si>
  <si>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</si>
  <si>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</si>
  <si>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</si>
  <si>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</si>
  <si>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</si>
  <si>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</si>
  <si>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</si>
  <si>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</si>
  <si>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</si>
  <si>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</si>
  <si>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</si>
  <si>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</si>
  <si>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</si>
  <si>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</si>
  <si>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</si>
  <si>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</si>
  <si>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</si>
  <si>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</si>
  <si>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</si>
  <si>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</si>
  <si>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</si>
  <si>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</si>
  <si>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</si>
  <si>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</si>
  <si>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</si>
  <si>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</si>
  <si>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</si>
  <si>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</si>
  <si>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</si>
  <si>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</si>
  <si>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</si>
  <si>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</si>
  <si>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</si>
  <si>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</si>
  <si>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</si>
  <si>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</si>
  <si>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</si>
  <si>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</si>
  <si>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</si>
  <si>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</si>
  <si>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</si>
  <si>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</si>
  <si>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</si>
  <si>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</si>
  <si>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</si>
  <si>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</si>
  <si>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</si>
  <si>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</si>
  <si>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</si>
  <si>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</si>
  <si>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</si>
  <si>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</si>
  <si>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</si>
  <si>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</si>
  <si>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</si>
  <si>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</si>
  <si>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</si>
  <si>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</si>
  <si>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</si>
  <si>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</si>
  <si>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</si>
  <si>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</si>
  <si>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</si>
  <si>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</si>
  <si>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</si>
  <si>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</si>
  <si>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</si>
  <si>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</si>
  <si>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</si>
  <si>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</si>
  <si>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</si>
  <si>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</si>
  <si>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</si>
  <si>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</si>
  <si>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</si>
  <si>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</si>
  <si>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</si>
  <si>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</si>
  <si>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</si>
  <si>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</si>
  <si>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</si>
  <si>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</si>
  <si>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</si>
  <si>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</si>
  <si>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</si>
  <si>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</si>
  <si>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</si>
  <si>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</si>
  <si>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</si>
  <si>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</si>
  <si>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</si>
  <si>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</si>
  <si>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</si>
  <si>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</si>
  <si>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</si>
  <si>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</si>
  <si>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</si>
  <si>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</si>
  <si>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</si>
  <si>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</si>
  <si>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</si>
  <si>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</si>
  <si>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</si>
  <si>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</si>
  <si>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</si>
  <si>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</si>
  <si>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</si>
  <si>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</si>
  <si>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</si>
  <si>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</si>
  <si>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</si>
  <si>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</si>
  <si>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</si>
  <si>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</si>
  <si>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</si>
  <si>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</si>
  <si>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</si>
  <si>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</si>
  <si>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</si>
  <si>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</si>
  <si>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</si>
  <si>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</si>
  <si>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</si>
  <si>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</si>
  <si>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</si>
  <si>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</si>
  <si>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</si>
  <si>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</si>
  <si>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</si>
  <si>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</si>
  <si>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</si>
  <si>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</si>
  <si>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</si>
  <si>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</si>
  <si>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</si>
  <si>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</si>
  <si>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</si>
  <si>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</si>
  <si>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</si>
  <si>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</si>
  <si>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</si>
  <si>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</si>
  <si>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</si>
  <si>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</si>
  <si>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</si>
  <si>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</si>
  <si>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</si>
  <si>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</si>
  <si>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</si>
  <si>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</si>
  <si>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</si>
  <si>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</si>
  <si>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</si>
  <si>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</si>
  <si>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</si>
  <si>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</si>
  <si>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</si>
  <si>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</si>
  <si>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</si>
  <si>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</si>
  <si>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</si>
  <si>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</si>
  <si>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</si>
  <si>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</si>
  <si>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</si>
  <si>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</si>
  <si>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</si>
  <si>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</si>
  <si>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</si>
  <si>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</si>
  <si>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</si>
  <si>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</si>
  <si>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</si>
  <si>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</si>
  <si>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</si>
  <si>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</si>
  <si>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</si>
  <si>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</si>
  <si>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</si>
  <si>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</si>
  <si>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</si>
  <si>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</si>
  <si>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</si>
  <si>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</si>
  <si>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</si>
  <si>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</si>
  <si>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</si>
  <si>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</si>
  <si>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</si>
  <si>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</si>
  <si>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</si>
  <si>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</si>
  <si>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</si>
  <si>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</si>
  <si>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</si>
  <si>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</si>
  <si>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</si>
  <si>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</si>
  <si>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</si>
  <si>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</si>
  <si>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</si>
  <si>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</si>
  <si>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</si>
  <si>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</si>
  <si>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</si>
  <si>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</si>
  <si>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</si>
  <si>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</si>
  <si>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</si>
  <si>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</si>
  <si>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</si>
  <si>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</si>
  <si>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</si>
  <si>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</si>
  <si>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</si>
  <si>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</si>
  <si>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</si>
  <si>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</si>
  <si>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</si>
  <si>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</si>
  <si>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</si>
  <si>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</si>
  <si>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</si>
  <si>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</si>
  <si>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</si>
  <si>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</si>
  <si>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</si>
  <si>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</si>
  <si>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</si>
  <si>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</si>
  <si>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</si>
  <si>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</si>
  <si>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</si>
  <si>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</si>
  <si>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</si>
  <si>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</si>
  <si>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</si>
  <si>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</si>
  <si>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</si>
  <si>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</si>
  <si>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</si>
  <si>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</si>
  <si>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</si>
  <si>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</si>
  <si>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</si>
  <si>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</si>
  <si>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</si>
  <si>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</si>
  <si>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</si>
  <si>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</si>
  <si>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</si>
  <si>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</si>
  <si>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</si>
  <si>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</si>
  <si>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</si>
  <si>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</si>
  <si>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</si>
  <si>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</si>
  <si>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</si>
  <si>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</si>
  <si>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</si>
  <si>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</si>
  <si>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</si>
  <si>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</si>
  <si>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</si>
  <si>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</si>
  <si>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</si>
  <si>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</si>
  <si>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</si>
  <si>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</si>
  <si>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</si>
  <si>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</si>
  <si>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</si>
  <si>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</si>
  <si>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</si>
  <si>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</si>
  <si>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</si>
  <si>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</si>
  <si>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</si>
  <si>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</si>
  <si>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</si>
  <si>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</si>
  <si>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</si>
  <si>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</si>
  <si>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</si>
  <si>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</si>
  <si>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</si>
  <si>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</si>
  <si>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</si>
  <si>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</si>
  <si>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</si>
  <si>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</si>
  <si>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</si>
  <si>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</si>
  <si>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</si>
  <si>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</si>
  <si>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</si>
  <si>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</si>
  <si>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</si>
  <si>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</si>
  <si>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</si>
  <si>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</si>
  <si>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</si>
  <si>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</si>
  <si>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</si>
  <si>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</si>
  <si>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</si>
  <si>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</si>
  <si>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</si>
  <si>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</si>
  <si>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</si>
  <si>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</si>
  <si>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</si>
  <si>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</si>
  <si>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</si>
  <si>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</si>
  <si>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</si>
  <si>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</si>
  <si>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</si>
  <si>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</si>
  <si>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</si>
  <si>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</si>
  <si>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</si>
  <si>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</si>
  <si>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</si>
  <si>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</si>
  <si>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</si>
  <si>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</si>
  <si>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</si>
  <si>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</si>
  <si>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</si>
  <si>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</si>
  <si>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</si>
  <si>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</si>
  <si>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</si>
  <si>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</si>
  <si>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</si>
  <si>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</si>
  <si>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</si>
  <si>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</si>
  <si>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</si>
  <si>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</si>
  <si>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</si>
  <si>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</si>
  <si>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</si>
  <si>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</si>
  <si>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</si>
  <si>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</si>
  <si>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</si>
  <si>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</si>
  <si>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</si>
  <si>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</si>
  <si>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</si>
  <si>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</si>
  <si>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</si>
  <si>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</si>
  <si>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</si>
  <si>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</si>
  <si>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</si>
  <si>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</si>
  <si>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</si>
  <si>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</si>
  <si>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</si>
  <si>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</si>
  <si>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</si>
  <si>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</si>
  <si>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</si>
  <si>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</si>
  <si>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</si>
  <si>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</si>
  <si>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</si>
  <si>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</si>
  <si>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</si>
  <si>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</si>
  <si>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</si>
  <si>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</si>
  <si>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</si>
  <si>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</si>
  <si>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</si>
  <si>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</si>
  <si>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</si>
  <si>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</si>
  <si>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</si>
  <si>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</si>
  <si>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</si>
  <si>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</si>
  <si>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</si>
  <si>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</si>
  <si>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</si>
  <si>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</si>
  <si>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</si>
  <si>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</si>
  <si>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</si>
  <si>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</si>
  <si>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</si>
  <si>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</si>
  <si>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</si>
  <si>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</si>
  <si>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</si>
  <si>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</si>
  <si>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</si>
  <si>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</si>
  <si>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</si>
  <si>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</si>
  <si>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</si>
  <si>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</si>
  <si>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</si>
  <si>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</si>
  <si>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</si>
  <si>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</si>
  <si>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</si>
  <si>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</si>
  <si>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</si>
  <si>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</si>
  <si>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</si>
  <si>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</si>
  <si>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</si>
  <si>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</si>
  <si>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</si>
  <si>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</si>
  <si>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</si>
  <si>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</si>
  <si>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</si>
  <si>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</si>
  <si>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</si>
  <si>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</si>
  <si>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</si>
  <si>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</si>
  <si>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</si>
  <si>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</si>
  <si>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</si>
  <si>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</si>
  <si>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</si>
  <si>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</si>
  <si>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</si>
  <si>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</si>
  <si>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</si>
  <si>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</si>
  <si>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</si>
  <si>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</si>
  <si>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</si>
  <si>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</si>
  <si>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</si>
  <si>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</si>
  <si>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</si>
  <si>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</si>
  <si>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</si>
  <si>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</si>
  <si>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</si>
  <si>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</si>
  <si>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</si>
  <si>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</si>
  <si>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</si>
  <si>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</si>
  <si>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</si>
  <si>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</si>
  <si>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</si>
  <si>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</si>
  <si>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</si>
  <si>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</si>
  <si>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</si>
  <si>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</si>
  <si>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</si>
  <si>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</si>
  <si>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</si>
  <si>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</si>
  <si>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</si>
  <si>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</si>
  <si>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</si>
  <si>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</si>
  <si>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</si>
  <si>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</si>
  <si>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</si>
  <si>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</si>
  <si>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</si>
  <si>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</si>
  <si>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</si>
  <si>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</si>
  <si>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</si>
  <si>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</si>
  <si>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</si>
  <si>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</si>
  <si>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</si>
  <si>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</si>
  <si>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</si>
  <si>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</si>
  <si>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</si>
  <si>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</si>
  <si>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</si>
  <si>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</si>
  <si>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</si>
  <si>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</si>
  <si>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</si>
  <si>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</si>
  <si>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</si>
  <si>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</si>
  <si>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</si>
  <si>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</si>
  <si>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</si>
  <si>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</si>
  <si>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</si>
  <si>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</si>
  <si>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</si>
  <si>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</si>
  <si>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</si>
  <si>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</si>
  <si>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</si>
  <si>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</si>
  <si>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</si>
  <si>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</si>
  <si>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</si>
  <si>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</si>
  <si>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</si>
  <si>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</si>
  <si>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</si>
  <si>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</si>
  <si>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</si>
  <si>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</si>
  <si>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</si>
  <si>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</si>
  <si>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</si>
  <si>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</si>
  <si>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</si>
  <si>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</si>
  <si>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</si>
  <si>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</si>
  <si>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</si>
  <si>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</si>
  <si>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</si>
  <si>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</si>
  <si>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</si>
  <si>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</si>
  <si>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</si>
  <si>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</si>
  <si>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</si>
  <si>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</si>
  <si>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</si>
  <si>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</si>
  <si>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</si>
  <si>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</si>
  <si>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</si>
  <si>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</si>
  <si>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</si>
  <si>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</si>
  <si>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</si>
  <si>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</si>
  <si>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</si>
  <si>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</si>
  <si>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</si>
  <si>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</si>
  <si>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</si>
  <si>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</si>
  <si>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</si>
  <si>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</si>
  <si>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</si>
  <si>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</si>
  <si>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</si>
  <si>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</si>
  <si>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</si>
  <si>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</si>
  <si>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</si>
  <si>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</si>
  <si>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</si>
  <si>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</si>
  <si>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</si>
  <si>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</si>
  <si>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</si>
  <si>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</si>
  <si>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</si>
  <si>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</si>
  <si>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</si>
  <si>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</si>
  <si>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</si>
  <si>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</si>
  <si>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</si>
  <si>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</si>
  <si>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</si>
  <si>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</si>
  <si>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</si>
  <si>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</si>
  <si>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</si>
  <si>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</si>
  <si>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</si>
  <si>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</si>
  <si>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</si>
  <si>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</si>
  <si>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</si>
  <si>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</si>
  <si>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</si>
  <si>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</si>
  <si>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</si>
  <si>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</si>
  <si>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</si>
  <si>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</si>
  <si>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</si>
  <si>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</si>
  <si>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</si>
  <si>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</si>
  <si>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</si>
  <si>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</si>
  <si>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</si>
  <si>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</si>
  <si>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</si>
  <si>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</si>
  <si>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</si>
  <si>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</si>
  <si>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</si>
  <si>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</si>
  <si>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</si>
  <si>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</si>
  <si>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</si>
  <si>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</si>
  <si>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</si>
  <si>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</si>
  <si>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</si>
  <si>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</si>
  <si>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</si>
  <si>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</si>
  <si>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</si>
  <si>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</si>
  <si>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</si>
  <si>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</si>
  <si>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</si>
  <si>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</si>
  <si>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</si>
  <si>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</si>
  <si>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</si>
  <si>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</si>
  <si>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</si>
  <si>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</si>
  <si>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</si>
  <si>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</si>
  <si>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</si>
  <si>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</si>
  <si>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</si>
  <si>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</si>
  <si>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</si>
  <si>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</si>
  <si>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</si>
  <si>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</si>
  <si>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</si>
  <si>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</si>
  <si>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</si>
  <si>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</si>
  <si>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</si>
  <si>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</si>
  <si>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</si>
  <si>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</si>
  <si>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</si>
  <si>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</si>
  <si>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</si>
  <si>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</si>
  <si>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</si>
  <si>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</si>
  <si>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</si>
  <si>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</si>
  <si>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</si>
  <si>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</si>
  <si>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</si>
  <si>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</si>
  <si>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</si>
  <si>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</si>
  <si>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</si>
  <si>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</si>
  <si>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</si>
  <si>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</si>
  <si>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</si>
  <si>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</si>
  <si>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</si>
  <si>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</si>
  <si>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</si>
  <si>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</si>
  <si>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</si>
  <si>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</si>
  <si>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</si>
  <si>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</si>
  <si>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</si>
  <si>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</si>
  <si>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</si>
  <si>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</si>
  <si>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</si>
  <si>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</si>
  <si>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</si>
  <si>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</si>
  <si>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</si>
  <si>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</si>
  <si>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</si>
  <si>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</si>
  <si>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</si>
  <si>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</si>
  <si>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</si>
  <si>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</si>
  <si>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</si>
  <si>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</si>
  <si>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</si>
  <si>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</si>
  <si>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</si>
  <si>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</si>
  <si>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</si>
  <si>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</si>
  <si>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</si>
  <si>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</si>
  <si>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</si>
  <si>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</si>
  <si>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</si>
  <si>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</si>
  <si>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</si>
  <si>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</si>
  <si>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</si>
  <si>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</si>
  <si>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</si>
  <si>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</si>
  <si>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</si>
  <si>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</si>
  <si>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</si>
  <si>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</si>
  <si>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</si>
  <si>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</si>
  <si>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</si>
  <si>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</si>
  <si>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</si>
  <si>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</si>
  <si>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</si>
  <si>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</si>
  <si>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</si>
  <si>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</si>
  <si>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</si>
  <si>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</si>
  <si>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</si>
  <si>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</si>
  <si>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</si>
  <si>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</si>
  <si>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</si>
  <si>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</si>
  <si>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</si>
  <si>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</si>
  <si>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</si>
  <si>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</si>
  <si>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</si>
  <si>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</si>
  <si>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</si>
  <si>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</si>
  <si>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</si>
  <si>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</si>
  <si>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</si>
  <si>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</si>
  <si>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</si>
  <si>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</si>
  <si>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</si>
  <si>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</si>
  <si>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</si>
  <si>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</si>
  <si>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</si>
  <si>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</si>
  <si>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</si>
  <si>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</si>
  <si>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</si>
  <si>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</si>
  <si>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</si>
  <si>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</si>
  <si>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</si>
  <si>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</si>
  <si>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</si>
  <si>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</si>
  <si>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</si>
  <si>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</si>
  <si>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</si>
  <si>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</si>
  <si>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</si>
  <si>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</si>
  <si>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</si>
  <si>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</si>
  <si>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</si>
  <si>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</si>
  <si>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</si>
  <si>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</si>
  <si>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</si>
  <si>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</si>
  <si>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</si>
  <si>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</si>
  <si>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</si>
  <si>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</si>
  <si>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</si>
  <si>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</si>
  <si>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</si>
  <si>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</si>
  <si>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</si>
  <si>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</si>
  <si>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</si>
  <si>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</si>
  <si>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</si>
  <si>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</si>
  <si>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</si>
  <si>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</si>
  <si>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</si>
  <si>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</si>
  <si>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</si>
  <si>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</si>
  <si>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</si>
  <si>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</si>
  <si>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</si>
  <si>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</si>
  <si>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</si>
  <si>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</si>
  <si>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</si>
  <si>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</si>
  <si>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</si>
  <si>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</si>
  <si>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</si>
  <si>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</si>
  <si>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</si>
  <si>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</si>
  <si>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</si>
  <si>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</si>
  <si>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</si>
  <si>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</si>
  <si>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</si>
  <si>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</si>
  <si>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</si>
  <si>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</si>
  <si>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</si>
  <si>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</si>
  <si>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</si>
  <si>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</si>
  <si>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</si>
  <si>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</si>
  <si>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</si>
  <si>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</si>
  <si>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</si>
  <si>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</si>
  <si>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</si>
  <si>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</si>
  <si>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</si>
  <si>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</si>
  <si>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</si>
  <si>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</si>
  <si>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</si>
  <si>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</si>
  <si>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</si>
  <si>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</si>
  <si>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</si>
  <si>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</si>
  <si>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</si>
  <si>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</si>
  <si>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</si>
  <si>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</si>
  <si>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</si>
  <si>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</si>
  <si>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</si>
  <si>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</si>
  <si>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</si>
  <si>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</si>
  <si>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</si>
  <si>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</si>
  <si>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</si>
  <si>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</si>
  <si>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</si>
  <si>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</si>
  <si>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</si>
  <si>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</si>
  <si>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</si>
  <si>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</si>
  <si>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</si>
  <si>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</si>
  <si>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</si>
  <si>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</si>
  <si>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</si>
  <si>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</si>
  <si>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</si>
  <si>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</si>
  <si>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</si>
  <si>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</si>
  <si>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</si>
  <si>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</si>
  <si>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</si>
  <si>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</si>
  <si>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</si>
  <si>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</si>
  <si>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</si>
  <si>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</si>
  <si>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</si>
  <si>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</si>
  <si>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</si>
  <si>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</si>
  <si>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</si>
  <si>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</si>
  <si>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</si>
  <si>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</si>
  <si>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</si>
  <si>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</si>
  <si>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</si>
  <si>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</si>
  <si>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</si>
  <si>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</si>
  <si>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</si>
  <si>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</si>
  <si>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</si>
  <si>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</si>
  <si>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</si>
  <si>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</si>
  <si>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</si>
  <si>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</si>
  <si>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</si>
  <si>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</si>
  <si>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</si>
  <si>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</si>
  <si>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</si>
  <si>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</si>
  <si>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</si>
  <si>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</si>
  <si>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</si>
  <si>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</si>
  <si>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</si>
  <si>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</si>
  <si>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</si>
  <si>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</si>
  <si>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</si>
  <si>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</si>
  <si>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</si>
  <si>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</si>
  <si>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</si>
  <si>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</si>
  <si>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</si>
  <si>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</si>
  <si>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</si>
  <si>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</si>
  <si>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</si>
  <si>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</si>
  <si>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</si>
  <si>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</si>
  <si>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</si>
  <si>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</si>
  <si>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</si>
  <si>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</si>
  <si>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</si>
  <si>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</si>
  <si>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</si>
  <si>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</si>
  <si>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</si>
  <si>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</si>
  <si>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</si>
  <si>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</si>
  <si>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</si>
  <si>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</si>
  <si>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</si>
  <si>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</si>
  <si>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</si>
  <si>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</si>
  <si>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</si>
  <si>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</si>
  <si>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</si>
  <si>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</si>
  <si>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</si>
  <si>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</si>
  <si>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</si>
  <si>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</si>
  <si>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</si>
  <si>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</si>
  <si>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</si>
  <si>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</si>
  <si>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</si>
  <si>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</si>
  <si>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</si>
  <si>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</si>
  <si>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</si>
  <si>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</si>
  <si>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</si>
  <si>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</si>
  <si>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</si>
  <si>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</si>
  <si>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</si>
  <si>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</si>
  <si>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</si>
  <si>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</si>
  <si>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</si>
  <si>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</si>
  <si>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</si>
  <si>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</si>
  <si>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</si>
  <si>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</si>
  <si>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</si>
  <si>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</si>
  <si>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</si>
  <si>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</si>
  <si>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</si>
  <si>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</si>
  <si>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</si>
  <si>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</si>
  <si>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</si>
  <si>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</si>
  <si>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</si>
  <si>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</si>
  <si>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</si>
  <si>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</si>
  <si>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</si>
  <si>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</si>
  <si>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</si>
  <si>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</si>
  <si>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</si>
  <si>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</si>
  <si>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</si>
  <si>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</si>
  <si>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</si>
  <si>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</si>
  <si>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</si>
  <si>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</si>
  <si>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</si>
  <si>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</si>
  <si>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</si>
  <si>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</si>
  <si>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</si>
  <si>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</si>
  <si>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</si>
  <si>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</si>
  <si>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</si>
  <si>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</si>
  <si>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</si>
  <si>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</si>
  <si>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</si>
  <si>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</si>
  <si>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</si>
  <si>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</si>
  <si>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</si>
  <si>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</si>
  <si>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</si>
  <si>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</si>
  <si>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</si>
  <si>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</si>
  <si>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</si>
  <si>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</si>
  <si>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</si>
  <si>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</si>
  <si>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</si>
  <si>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</si>
  <si>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</si>
  <si>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</si>
  <si>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</si>
  <si>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</si>
  <si>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</si>
  <si>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</si>
  <si>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</si>
  <si>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</si>
  <si>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</si>
  <si>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</si>
  <si>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</si>
  <si>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</si>
  <si>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</si>
  <si>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</si>
  <si>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</si>
  <si>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</si>
  <si>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</si>
  <si>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</si>
  <si>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</si>
  <si>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</si>
  <si>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</si>
  <si>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</si>
  <si>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</si>
  <si>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</si>
  <si>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</si>
  <si>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</si>
  <si>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</si>
  <si>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</si>
  <si>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</si>
  <si>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</si>
  <si>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</si>
  <si>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</si>
  <si>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</si>
  <si>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</si>
  <si>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</si>
  <si>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</si>
  <si>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</si>
  <si>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</si>
  <si>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</si>
  <si>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</si>
  <si>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</si>
  <si>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</si>
  <si>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</si>
  <si>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</si>
  <si>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</si>
  <si>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</si>
  <si>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</si>
  <si>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</si>
  <si>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</si>
  <si>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</si>
  <si>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</si>
  <si>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</si>
  <si>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</si>
  <si>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</si>
  <si>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</si>
  <si>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</si>
  <si>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</si>
  <si>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</si>
  <si>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</si>
  <si>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</si>
  <si>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</si>
  <si>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</si>
  <si>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</si>
  <si>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</si>
  <si>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</si>
  <si>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</si>
  <si>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</si>
  <si>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</si>
  <si>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</si>
  <si>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</si>
  <si>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</si>
  <si>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</si>
  <si>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</si>
  <si>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</si>
  <si>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</si>
  <si>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</si>
  <si>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</si>
  <si>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</si>
  <si>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</si>
  <si>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</si>
  <si>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</si>
  <si>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</si>
  <si>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</si>
  <si>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</si>
  <si>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</si>
  <si>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</si>
  <si>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</si>
  <si>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</si>
  <si>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</si>
  <si>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</si>
  <si>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</si>
  <si>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</si>
  <si>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</si>
  <si>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</si>
  <si>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</si>
  <si>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</si>
  <si>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</si>
  <si>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</si>
  <si>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</si>
  <si>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</si>
  <si>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</si>
  <si>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</si>
  <si>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</si>
  <si>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</si>
  <si>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</si>
  <si>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</si>
  <si>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</si>
  <si>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</si>
  <si>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</si>
  <si>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</si>
  <si>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</si>
  <si>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</si>
  <si>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</si>
  <si>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</si>
  <si>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</si>
  <si>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</si>
  <si>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</si>
  <si>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</si>
  <si>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</si>
  <si>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</si>
  <si>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</si>
  <si>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</si>
  <si>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</si>
  <si>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</si>
  <si>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</si>
  <si>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</si>
  <si>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</si>
  <si>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</si>
  <si>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</si>
  <si>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</si>
  <si>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</si>
  <si>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</si>
  <si>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</si>
  <si>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</si>
  <si>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</si>
  <si>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</si>
  <si>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</si>
  <si>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</si>
  <si>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</si>
  <si>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</si>
  <si>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</si>
  <si>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</si>
  <si>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</si>
  <si>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</si>
  <si>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</si>
  <si>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</si>
  <si>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</si>
  <si>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</si>
  <si>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</si>
  <si>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</si>
  <si>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</si>
  <si>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</si>
  <si>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</si>
  <si>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</si>
  <si>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</si>
  <si>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</si>
  <si>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</si>
  <si>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</si>
  <si>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</si>
  <si>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</si>
  <si>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</si>
  <si>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</si>
  <si>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</si>
  <si>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</si>
  <si>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</si>
  <si>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</si>
  <si>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</si>
  <si>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</si>
  <si>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</si>
  <si>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</si>
  <si>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</si>
  <si>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</si>
  <si>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</si>
  <si>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</si>
  <si>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</si>
  <si>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</si>
  <si>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</si>
  <si>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</si>
  <si>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</si>
  <si>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</si>
  <si>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</si>
  <si>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</si>
  <si>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</si>
  <si>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</si>
  <si>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</si>
  <si>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</si>
  <si>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</si>
  <si>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</si>
  <si>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</si>
  <si>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</si>
  <si>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</si>
  <si>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</si>
  <si>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</si>
  <si>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</si>
  <si>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</si>
  <si>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</si>
  <si>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</si>
  <si>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</si>
  <si>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</si>
  <si>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</si>
  <si>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</si>
  <si>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</si>
  <si>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</si>
  <si>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</si>
  <si>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</si>
  <si>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</si>
  <si>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</si>
  <si>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</si>
  <si>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</si>
  <si>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</si>
  <si>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</si>
  <si>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</si>
  <si>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</si>
  <si>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</si>
  <si>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</si>
  <si>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</si>
  <si>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</si>
  <si>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</si>
  <si>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</si>
  <si>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</si>
  <si>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</si>
  <si>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</si>
  <si>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</si>
  <si>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</si>
  <si>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</si>
  <si>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</si>
  <si>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</si>
  <si>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</si>
  <si>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</si>
  <si>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</si>
  <si>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</si>
  <si>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</si>
  <si>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</si>
  <si>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</si>
  <si>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</si>
  <si>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</si>
  <si>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</si>
  <si>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</si>
  <si>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</si>
  <si>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</si>
  <si>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</si>
  <si>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</si>
  <si>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</si>
  <si>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</si>
  <si>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</si>
  <si>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</si>
  <si>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</si>
  <si>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</si>
  <si>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</si>
  <si>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</si>
  <si>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</si>
  <si>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</si>
  <si>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</si>
  <si>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</si>
  <si>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</si>
  <si>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</si>
  <si>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</si>
  <si>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</si>
  <si>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</si>
  <si>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</si>
  <si>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</si>
  <si>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</si>
  <si>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</si>
  <si>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</si>
  <si>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</si>
  <si>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</si>
  <si>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</si>
  <si>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</si>
  <si>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</si>
  <si>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</si>
  <si>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</si>
  <si>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</si>
  <si>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</si>
  <si>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</si>
  <si>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</si>
  <si>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</si>
  <si>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</si>
  <si>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</si>
  <si>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</si>
  <si>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</si>
  <si>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</si>
  <si>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</si>
  <si>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</si>
  <si>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</si>
  <si>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</si>
  <si>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</si>
  <si>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</si>
  <si>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</si>
  <si>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</si>
  <si>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</si>
  <si>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</si>
  <si>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</si>
  <si>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</si>
  <si>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</si>
  <si>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</si>
  <si>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</si>
  <si>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</si>
  <si>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</si>
  <si>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</si>
  <si>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</si>
  <si>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</si>
  <si>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</si>
  <si>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</si>
  <si>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</si>
  <si>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</si>
  <si>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</si>
  <si>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</si>
  <si>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</si>
  <si>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</si>
  <si>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</si>
  <si>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</si>
  <si>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</si>
  <si>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</si>
  <si>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</si>
  <si>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</si>
  <si>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</si>
  <si>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</si>
  <si>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</si>
  <si>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</si>
  <si>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</si>
  <si>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</si>
  <si>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</si>
  <si>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</si>
  <si>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</si>
  <si>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</si>
  <si>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</si>
  <si>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</si>
  <si>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</si>
  <si>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</si>
  <si>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</si>
  <si>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</si>
  <si>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</si>
  <si>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</si>
  <si>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</si>
  <si>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</si>
  <si>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</si>
  <si>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</si>
  <si>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</si>
  <si>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</si>
  <si>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</si>
  <si>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</si>
  <si>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</si>
  <si>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</si>
  <si>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</si>
  <si>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</si>
  <si>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</si>
  <si>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</si>
  <si>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</si>
  <si>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</si>
  <si>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</si>
  <si>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</si>
  <si>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</si>
  <si>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</si>
  <si>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</si>
  <si>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</si>
  <si>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</si>
  <si>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</si>
  <si>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</si>
  <si>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</si>
  <si>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</si>
  <si>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</si>
  <si>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</si>
  <si>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</si>
  <si>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</si>
  <si>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</si>
  <si>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</si>
  <si>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</si>
  <si>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</si>
  <si>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</si>
  <si>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</si>
  <si>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</si>
  <si>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</si>
  <si>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</si>
  <si>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</si>
  <si>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</si>
  <si>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</si>
  <si>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</si>
  <si>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</si>
  <si>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</si>
  <si>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</si>
  <si>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</si>
  <si>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</si>
  <si>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</si>
  <si>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</si>
  <si>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</si>
  <si>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</si>
  <si>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</si>
  <si>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</si>
  <si>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</si>
  <si>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</si>
  <si>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</si>
  <si>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</si>
  <si>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</si>
  <si>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</si>
  <si>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</si>
  <si>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</si>
  <si>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</si>
  <si>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</si>
  <si>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</si>
  <si>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</si>
  <si>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</si>
  <si>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</si>
  <si>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</si>
  <si>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</si>
  <si>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</si>
  <si>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</si>
  <si>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</si>
  <si>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</si>
  <si>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</si>
  <si>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</si>
  <si>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</si>
  <si>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</si>
  <si>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</si>
  <si>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</si>
  <si>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</si>
  <si>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</si>
  <si>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</si>
  <si>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</si>
  <si>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</si>
  <si>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</si>
  <si>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</si>
  <si>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</si>
  <si>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</si>
  <si>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</si>
  <si>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</si>
  <si>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</si>
  <si>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</si>
  <si>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</si>
  <si>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</si>
  <si>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</si>
  <si>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</si>
  <si>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</si>
  <si>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</si>
  <si>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</si>
  <si>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</si>
  <si>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</si>
  <si>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</si>
  <si>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</si>
  <si>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</si>
  <si>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</si>
  <si>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</si>
  <si>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</si>
  <si>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</si>
  <si>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</si>
  <si>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</si>
  <si>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</si>
  <si>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</si>
  <si>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</si>
  <si>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</si>
  <si>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</si>
  <si>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</si>
  <si>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</si>
  <si>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</si>
  <si>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</si>
  <si>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</si>
  <si>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</si>
  <si>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</si>
  <si>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</si>
  <si>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</si>
  <si>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</si>
  <si>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</si>
  <si>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</si>
  <si>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</si>
  <si>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</si>
  <si>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</si>
  <si>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</si>
  <si>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</si>
  <si>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</si>
  <si>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</si>
  <si>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</si>
  <si>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</si>
  <si>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</si>
  <si>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</si>
  <si>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</si>
  <si>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</si>
  <si>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</si>
  <si>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</si>
  <si>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</si>
  <si>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</si>
  <si>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</si>
  <si>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</si>
  <si>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</si>
  <si>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</si>
  <si>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</si>
  <si>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</si>
  <si>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</si>
  <si>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</si>
  <si>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</si>
  <si>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</si>
  <si>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</si>
  <si>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</si>
  <si>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</si>
  <si>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</si>
  <si>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</si>
  <si>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</si>
  <si>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</si>
  <si>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</si>
  <si>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</si>
  <si>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</si>
  <si>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</si>
  <si>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</si>
  <si>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</si>
  <si>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</si>
  <si>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</si>
  <si>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</si>
  <si>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</si>
  <si>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</si>
  <si>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</si>
  <si>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</si>
  <si>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</si>
  <si>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</si>
  <si>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</si>
  <si>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</si>
  <si>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</si>
  <si>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</si>
  <si>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</si>
  <si>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</si>
  <si>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</si>
  <si>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</si>
  <si>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</si>
  <si>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</si>
  <si>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</si>
  <si>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</si>
  <si>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</si>
  <si>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</si>
  <si>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</si>
  <si>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</si>
  <si>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</si>
  <si>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</si>
  <si>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</si>
  <si>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</si>
  <si>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</si>
  <si>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</si>
  <si>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</si>
  <si>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</si>
  <si>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</si>
  <si>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</si>
  <si>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</si>
  <si>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</si>
  <si>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</si>
  <si>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</si>
  <si>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</si>
  <si>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</si>
  <si>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</si>
  <si>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</si>
  <si>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</si>
  <si>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</si>
  <si>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</si>
  <si>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</si>
  <si>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</si>
  <si>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</si>
  <si>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</si>
  <si>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</si>
  <si>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</si>
  <si>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</si>
  <si>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</si>
  <si>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</si>
  <si>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</si>
  <si>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</si>
  <si>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</si>
  <si>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</si>
  <si>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</si>
  <si>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</si>
  <si>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</si>
  <si>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</si>
  <si>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</si>
  <si>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</si>
  <si>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</si>
  <si>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</si>
  <si>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</si>
  <si>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</si>
  <si>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</si>
  <si>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</si>
  <si>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</si>
  <si>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</si>
  <si>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</si>
  <si>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</si>
  <si>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</si>
  <si>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</si>
  <si>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</si>
  <si>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</si>
  <si>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</si>
  <si>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</si>
  <si>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</si>
  <si>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</si>
  <si>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</si>
  <si>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</si>
  <si>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</si>
  <si>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</si>
  <si>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</si>
  <si>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</si>
  <si>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</si>
  <si>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</si>
  <si>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</si>
  <si>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</si>
  <si>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</si>
  <si>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</si>
  <si>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</si>
  <si>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</si>
  <si>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</si>
  <si>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</si>
  <si>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</si>
  <si>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</si>
  <si>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</si>
  <si>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</si>
  <si>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</si>
  <si>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</si>
  <si>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</si>
  <si>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</si>
  <si>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</si>
  <si>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</si>
  <si>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</si>
  <si>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</si>
  <si>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</si>
  <si>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</si>
  <si>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</si>
  <si>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</si>
  <si>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</si>
  <si>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</si>
  <si>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</si>
  <si>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</si>
  <si>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</si>
  <si>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</si>
  <si>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</si>
  <si>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</si>
  <si>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</si>
  <si>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</si>
  <si>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</si>
  <si>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</si>
  <si>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</si>
  <si>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</si>
  <si>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</si>
  <si>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</si>
  <si>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</si>
  <si>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</si>
  <si>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</si>
  <si>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</si>
  <si>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</si>
  <si>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</si>
  <si>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</si>
  <si>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</si>
  <si>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</si>
  <si>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</si>
  <si>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</si>
  <si>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</si>
  <si>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</si>
  <si>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</si>
  <si>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</si>
  <si>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</si>
  <si>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</si>
  <si>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</si>
  <si>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</si>
  <si>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</si>
  <si>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</si>
  <si>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</si>
  <si>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</si>
  <si>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</si>
  <si>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</si>
  <si>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</si>
  <si>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</si>
  <si>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</si>
  <si>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</si>
  <si>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</si>
  <si>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</si>
  <si>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</si>
  <si>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</si>
  <si>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</si>
  <si>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</si>
  <si>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</si>
  <si>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</si>
  <si>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</si>
  <si>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</si>
  <si>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</si>
  <si>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</si>
  <si>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</si>
  <si>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</si>
  <si>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</si>
  <si>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</si>
  <si>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</si>
  <si>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</si>
  <si>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</si>
  <si>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</si>
  <si>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</si>
  <si>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</si>
  <si>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</si>
  <si>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</si>
  <si>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</si>
  <si>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</si>
  <si>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</si>
  <si>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</si>
  <si>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</si>
  <si>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</si>
  <si>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</si>
  <si>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</si>
  <si>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</si>
  <si>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</si>
  <si>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</si>
  <si>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</si>
  <si>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</si>
  <si>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</si>
  <si>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</si>
  <si>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</si>
  <si>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</si>
  <si>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</si>
  <si>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</si>
  <si>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</si>
  <si>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</si>
  <si>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</si>
  <si>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</si>
  <si>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</si>
  <si>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</si>
  <si>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</si>
  <si>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</si>
  <si>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</si>
  <si>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</si>
  <si>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</si>
  <si>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</si>
  <si>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</si>
  <si>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</si>
  <si>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</si>
  <si>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</si>
  <si>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</si>
  <si>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</si>
  <si>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</si>
  <si>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</si>
  <si>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</si>
  <si>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</si>
  <si>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</si>
  <si>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</si>
  <si>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</si>
  <si>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</si>
  <si>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</si>
  <si>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</si>
  <si>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</si>
  <si>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</si>
  <si>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</si>
  <si>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</si>
  <si>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</si>
  <si>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</si>
  <si>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</si>
  <si>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</si>
  <si>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</si>
  <si>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</si>
  <si>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</si>
  <si>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</si>
  <si>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</si>
  <si>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</si>
  <si>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</si>
  <si>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</si>
  <si>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</si>
  <si>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</si>
  <si>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</si>
  <si>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</si>
  <si>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</si>
  <si>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</si>
  <si>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</si>
  <si>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</si>
  <si>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</si>
  <si>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</si>
  <si>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</si>
  <si>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</si>
  <si>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</si>
  <si>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</si>
  <si>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</si>
  <si>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</si>
  <si>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</si>
  <si>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</si>
  <si>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</si>
  <si>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</si>
  <si>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</si>
  <si>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</si>
  <si>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</si>
  <si>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</si>
  <si>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</si>
  <si>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</si>
  <si>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</si>
  <si>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</si>
  <si>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</si>
  <si>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</si>
  <si>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</si>
  <si>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</si>
  <si>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</si>
  <si>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</si>
  <si>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</si>
  <si>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</si>
  <si>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</si>
  <si>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</si>
  <si>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</si>
  <si>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</si>
  <si>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</si>
  <si>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</si>
  <si>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</si>
  <si>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</si>
  <si>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</si>
  <si>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</si>
  <si>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</si>
  <si>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</si>
  <si>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</si>
  <si>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</si>
  <si>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</si>
  <si>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</si>
  <si>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</si>
  <si>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</si>
  <si>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</si>
  <si>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</si>
  <si>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</si>
  <si>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</si>
  <si>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</si>
  <si>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</si>
  <si>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</si>
  <si>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</si>
  <si>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</si>
  <si>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</si>
  <si>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</si>
  <si>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</si>
  <si>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</si>
  <si>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</si>
  <si>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</si>
  <si>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</si>
  <si>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</si>
  <si>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</si>
  <si>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</si>
  <si>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</si>
  <si>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</si>
  <si>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</si>
  <si>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</si>
  <si>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</si>
  <si>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</si>
  <si>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</si>
  <si>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</si>
  <si>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</si>
  <si>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</si>
  <si>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</si>
  <si>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</si>
  <si>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</si>
  <si>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</si>
  <si>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</si>
  <si>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</si>
  <si>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</si>
  <si>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</si>
  <si>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</si>
  <si>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</si>
  <si>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</si>
  <si>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</si>
  <si>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</si>
  <si>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</si>
  <si>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</si>
  <si>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</si>
  <si>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</si>
  <si>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</si>
  <si>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</si>
  <si>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</si>
  <si>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</si>
  <si>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</si>
  <si>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</si>
  <si>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</si>
  <si>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</si>
  <si>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</si>
  <si>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</si>
  <si>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</si>
  <si>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</si>
  <si>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</si>
  <si>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</si>
  <si>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</si>
  <si>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</si>
  <si>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</si>
  <si>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</si>
  <si>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</si>
  <si>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</si>
  <si>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</si>
  <si>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</si>
  <si>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</si>
  <si>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</si>
  <si>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</si>
  <si>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</si>
  <si>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</si>
  <si>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</si>
  <si>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</si>
  <si>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</si>
  <si>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</si>
  <si>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</si>
  <si>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</si>
  <si>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</si>
  <si>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</si>
  <si>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</si>
  <si>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</si>
  <si>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</si>
  <si>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</si>
  <si>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</si>
  <si>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</si>
  <si>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</si>
  <si>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</si>
  <si>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</si>
  <si>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</si>
  <si>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</si>
  <si>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</si>
  <si>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</si>
  <si>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</si>
  <si>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</si>
  <si>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</si>
  <si>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</si>
  <si>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</si>
  <si>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</si>
  <si>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</si>
  <si>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</si>
  <si>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</si>
  <si>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</si>
  <si>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</si>
  <si>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</si>
  <si>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</si>
  <si>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</si>
  <si>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</si>
  <si>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</si>
  <si>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</si>
  <si>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</si>
  <si>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</si>
  <si>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</si>
  <si>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</si>
  <si>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</si>
  <si>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</si>
  <si>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</si>
  <si>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</si>
  <si>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</si>
  <si>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</si>
  <si>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</si>
  <si>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</si>
  <si>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</si>
  <si>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</si>
  <si>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</si>
  <si>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</si>
  <si>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</si>
  <si>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</si>
  <si>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</si>
  <si>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</si>
  <si>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</si>
  <si>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</si>
  <si>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</si>
  <si>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</si>
  <si>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</si>
  <si>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</si>
  <si>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</si>
  <si>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</si>
  <si>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</si>
  <si>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</si>
  <si>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</si>
  <si>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</si>
  <si>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</si>
  <si>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</si>
  <si>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</si>
  <si>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</si>
  <si>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</si>
  <si>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</si>
  <si>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</si>
  <si>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</si>
  <si>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</si>
  <si>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</si>
  <si>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</si>
  <si>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</si>
  <si>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</si>
  <si>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</si>
  <si>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</si>
  <si>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</si>
  <si>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</si>
  <si>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</si>
  <si>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</si>
  <si>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</si>
  <si>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</si>
  <si>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</si>
  <si>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</si>
  <si>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</si>
  <si>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</si>
  <si>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</si>
  <si>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</si>
  <si>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</si>
  <si>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</si>
  <si>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</si>
  <si>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</si>
  <si>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</si>
  <si>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</si>
  <si>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</si>
  <si>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</si>
  <si>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</si>
  <si>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</si>
  <si>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</si>
  <si>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</si>
  <si>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</si>
  <si>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</si>
  <si>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</si>
  <si>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</si>
  <si>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</si>
  <si>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</si>
  <si>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</si>
  <si>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</si>
  <si>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</si>
  <si>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</si>
  <si>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</si>
  <si>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</si>
  <si>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</si>
  <si>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</si>
  <si>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</si>
  <si>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</si>
  <si>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</si>
  <si>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</si>
  <si>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</si>
  <si>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</si>
  <si>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</si>
  <si>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</si>
  <si>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</si>
  <si>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</si>
  <si>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</si>
  <si>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</si>
  <si>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</si>
  <si>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</si>
  <si>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</si>
  <si>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</si>
  <si>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</si>
  <si>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</si>
  <si>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</si>
  <si>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</si>
  <si>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</si>
  <si>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</si>
  <si>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</si>
  <si>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</si>
  <si>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</si>
  <si>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</si>
  <si>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</si>
  <si>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</si>
  <si>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</si>
  <si>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</si>
  <si>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</si>
  <si>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</si>
  <si>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</si>
  <si>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</si>
  <si>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</si>
  <si>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</si>
  <si>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</si>
  <si>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</si>
  <si>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</si>
  <si>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</si>
  <si>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</si>
  <si>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</si>
  <si>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</si>
  <si>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</si>
  <si>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</si>
  <si>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</si>
  <si>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</si>
  <si>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</si>
  <si>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</si>
  <si>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</si>
  <si>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</si>
  <si>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</si>
  <si>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</si>
  <si>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</si>
  <si>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</si>
  <si>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</si>
  <si>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</si>
  <si>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</si>
  <si>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</si>
  <si>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</si>
  <si>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</si>
  <si>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</si>
  <si>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</si>
  <si>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</si>
  <si>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</si>
  <si>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</si>
  <si>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</si>
  <si>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</si>
  <si>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</si>
  <si>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</si>
  <si>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</si>
  <si>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</si>
  <si>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</si>
  <si>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</si>
  <si>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</si>
  <si>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</si>
  <si>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</si>
  <si>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</si>
  <si>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</si>
  <si>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</si>
  <si>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</si>
  <si>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</si>
  <si>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</si>
  <si>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</si>
  <si>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</si>
  <si>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</si>
  <si>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</si>
  <si>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</si>
  <si>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</si>
  <si>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</si>
  <si>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</si>
  <si>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</si>
  <si>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</si>
  <si>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</si>
  <si>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</si>
  <si>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</si>
  <si>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</si>
  <si>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</si>
  <si>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</si>
  <si>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</si>
  <si>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</si>
  <si>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</si>
  <si>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</si>
  <si>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</si>
  <si>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</si>
  <si>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</si>
  <si>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</si>
  <si>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</si>
  <si>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</si>
  <si>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</si>
  <si>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</si>
  <si>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</si>
  <si>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</si>
  <si>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</si>
  <si>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</si>
  <si>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</si>
  <si>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</si>
  <si>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</si>
  <si>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</si>
  <si>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</si>
  <si>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</si>
  <si>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</si>
  <si>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</si>
  <si>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</si>
  <si>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</si>
  <si>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</si>
  <si>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</si>
  <si>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</si>
  <si>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</si>
  <si>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</si>
  <si>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</si>
  <si>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</si>
  <si>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</si>
  <si>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</si>
  <si>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</si>
  <si>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</si>
  <si>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</si>
  <si>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</si>
  <si>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</si>
  <si>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</si>
  <si>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</si>
  <si>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</si>
  <si>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</si>
  <si>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</si>
  <si>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</si>
  <si>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</si>
  <si>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</si>
  <si>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</si>
  <si>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</si>
  <si>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</si>
  <si>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</si>
  <si>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</si>
  <si>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</si>
  <si>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</si>
  <si>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</si>
  <si>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</si>
  <si>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</si>
  <si>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</si>
  <si>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</si>
  <si>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</si>
  <si>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</si>
  <si>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</si>
  <si>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</si>
  <si>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</si>
  <si>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</si>
  <si>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</si>
  <si>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</si>
  <si>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</si>
  <si>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</si>
  <si>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</si>
  <si>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</si>
  <si>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</si>
  <si>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</si>
  <si>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</si>
  <si>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</si>
  <si>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</si>
  <si>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</si>
  <si>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</si>
  <si>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</si>
  <si>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</si>
  <si>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</si>
  <si>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</si>
  <si>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</si>
  <si>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</si>
  <si>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</si>
  <si>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</si>
  <si>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</si>
  <si>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</si>
  <si>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</si>
  <si>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</si>
  <si>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</si>
  <si>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</si>
  <si>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</si>
  <si>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</si>
  <si>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</si>
  <si>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</si>
  <si>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</si>
  <si>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</si>
  <si>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</si>
  <si>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</si>
  <si>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</si>
  <si>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</si>
  <si>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</si>
  <si>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</si>
  <si>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</si>
  <si>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</si>
  <si>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</si>
  <si>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</si>
  <si>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</si>
  <si>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</si>
  <si>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</si>
  <si>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</si>
  <si>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</si>
  <si>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</si>
  <si>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</si>
  <si>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</si>
  <si>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</si>
  <si>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</si>
  <si>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</si>
  <si>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</si>
  <si>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</si>
  <si>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</si>
  <si>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</si>
  <si>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</si>
  <si>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</si>
  <si>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</si>
  <si>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</si>
  <si>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</si>
  <si>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</si>
  <si>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</si>
  <si>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</si>
  <si>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</si>
  <si>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</si>
  <si>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</si>
  <si>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</si>
  <si>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</si>
  <si>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</si>
  <si>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</si>
  <si>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</si>
  <si>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</si>
  <si>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</si>
  <si>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</si>
  <si>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</si>
  <si>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</si>
  <si>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</si>
  <si>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</si>
  <si>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</si>
  <si>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</si>
  <si>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</si>
  <si>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</si>
  <si>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</si>
  <si>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</si>
  <si>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</si>
  <si>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</si>
  <si>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</si>
  <si>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</si>
  <si>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</si>
  <si>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</si>
  <si>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</si>
  <si>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</si>
  <si>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</si>
  <si>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</si>
  <si>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</si>
  <si>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</si>
  <si>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</si>
  <si>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</si>
  <si>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</si>
  <si>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</si>
  <si>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</si>
  <si>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</si>
  <si>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</si>
  <si>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</si>
  <si>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</si>
  <si>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</si>
  <si>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</si>
  <si>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</si>
  <si>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</si>
  <si>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</si>
  <si>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</si>
  <si>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</si>
  <si>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</si>
  <si>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</si>
  <si>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</si>
  <si>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</si>
  <si>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</si>
  <si>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</si>
  <si>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</si>
  <si>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</si>
  <si>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</si>
  <si>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</si>
  <si>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</si>
  <si>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</si>
  <si>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</si>
  <si>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</si>
  <si>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</si>
  <si>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</si>
  <si>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</si>
  <si>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</si>
  <si>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</si>
  <si>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</si>
  <si>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</si>
  <si>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</si>
  <si>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</si>
  <si>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</si>
  <si>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</si>
  <si>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</si>
  <si>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</si>
  <si>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</si>
  <si>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</si>
  <si>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</si>
  <si>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</si>
  <si>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</si>
  <si>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</si>
  <si>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</si>
  <si>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</si>
  <si>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</si>
  <si>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</si>
  <si>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</si>
  <si>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</si>
  <si>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</si>
  <si>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</si>
  <si>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</si>
  <si>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</si>
  <si>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</si>
  <si>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</si>
  <si>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</si>
  <si>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</si>
  <si>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</si>
  <si>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</si>
  <si>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</si>
  <si>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</si>
  <si>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</si>
  <si>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</si>
  <si>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</si>
  <si>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</si>
  <si>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</si>
  <si>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</si>
  <si>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</si>
  <si>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</si>
  <si>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</si>
  <si>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</si>
  <si>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</si>
  <si>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</si>
  <si>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</si>
  <si>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</si>
  <si>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</si>
  <si>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</si>
  <si>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</si>
  <si>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</si>
  <si>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</si>
  <si>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</si>
  <si>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</si>
  <si>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</si>
  <si>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</si>
  <si>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</si>
  <si>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</si>
  <si>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</si>
  <si>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</si>
  <si>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</si>
  <si>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</si>
  <si>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</si>
  <si>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</si>
  <si>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</si>
  <si>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</si>
  <si>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</si>
  <si>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</si>
  <si>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</si>
  <si>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</si>
  <si>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</si>
  <si>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</si>
  <si>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</si>
  <si>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</si>
  <si>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</si>
  <si>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</si>
  <si>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</si>
  <si>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</si>
  <si>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</si>
  <si>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</si>
  <si>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</si>
  <si>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</si>
  <si>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</si>
  <si>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</si>
  <si>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</si>
  <si>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</si>
  <si>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</si>
  <si>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</si>
  <si>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</si>
  <si>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</si>
  <si>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</si>
  <si>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</si>
  <si>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</si>
  <si>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</si>
  <si>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</si>
  <si>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</si>
  <si>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</si>
  <si>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</si>
  <si>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</si>
  <si>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</si>
  <si>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</si>
  <si>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</si>
  <si>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</si>
  <si>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</si>
  <si>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</si>
  <si>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</si>
  <si>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</si>
  <si>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</si>
  <si>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</si>
  <si>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</si>
  <si>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</si>
  <si>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</si>
  <si>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</si>
  <si>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</si>
  <si>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</si>
  <si>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</si>
  <si>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</si>
  <si>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</si>
  <si>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</si>
  <si>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</si>
  <si>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</si>
  <si>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</si>
  <si>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</si>
  <si>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</si>
  <si>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</si>
  <si>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</si>
  <si>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</si>
  <si>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</si>
  <si>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</si>
  <si>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</si>
  <si>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</si>
  <si>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</si>
  <si>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</si>
  <si>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</si>
  <si>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</si>
  <si>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</si>
  <si>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</si>
  <si>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</si>
  <si>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</si>
  <si>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</si>
  <si>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</si>
  <si>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</si>
  <si>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</si>
  <si>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</si>
  <si>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</si>
  <si>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</si>
  <si>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</si>
  <si>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</si>
  <si>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</si>
  <si>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</si>
  <si>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</si>
  <si>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</si>
  <si>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</si>
  <si>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</si>
  <si>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</si>
  <si>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</si>
  <si>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</si>
  <si>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</si>
  <si>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</si>
  <si>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</si>
  <si>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</si>
  <si>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</si>
  <si>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</si>
  <si>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</si>
  <si>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</si>
  <si>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</si>
  <si>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</si>
  <si>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</si>
  <si>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</si>
  <si>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</si>
  <si>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</si>
  <si>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</si>
  <si>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</si>
  <si>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</si>
  <si>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</si>
  <si>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</si>
  <si>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</si>
  <si>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</si>
  <si>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</si>
  <si>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</si>
  <si>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</si>
  <si>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</si>
  <si>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</si>
  <si>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</si>
  <si>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</si>
  <si>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</si>
  <si>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</si>
  <si>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</si>
  <si>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</si>
  <si>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</si>
  <si>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</si>
  <si>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</si>
  <si>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</si>
  <si>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</si>
  <si>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</si>
  <si>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</si>
  <si>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</si>
  <si>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</si>
  <si>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</si>
  <si>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</si>
  <si>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</si>
  <si>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</si>
  <si>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</si>
  <si>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</si>
  <si>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</si>
  <si>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</si>
  <si>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</si>
  <si>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</si>
  <si>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</si>
  <si>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</si>
  <si>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</si>
  <si>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</si>
  <si>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</si>
  <si>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</si>
  <si>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</si>
  <si>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</si>
  <si>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</si>
  <si>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</si>
  <si>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</si>
  <si>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</si>
  <si>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</si>
  <si>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</si>
  <si>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</si>
  <si>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</si>
  <si>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</si>
  <si>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</si>
  <si>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</si>
  <si>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</si>
  <si>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</si>
  <si>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</si>
  <si>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</si>
  <si>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</si>
  <si>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</si>
  <si>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</si>
  <si>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</si>
  <si>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</si>
  <si>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</si>
  <si>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</si>
  <si>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</si>
  <si>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</si>
  <si>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</si>
  <si>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</si>
  <si>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</si>
  <si>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</si>
  <si>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</si>
  <si>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</si>
  <si>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</si>
  <si>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</si>
  <si>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</si>
  <si>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</si>
  <si>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</si>
  <si>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</si>
  <si>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</si>
  <si>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</si>
  <si>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</si>
  <si>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</si>
  <si>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</si>
  <si>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</si>
  <si>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</si>
  <si>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</si>
  <si>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</si>
  <si>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</si>
  <si>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</si>
  <si>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</si>
  <si>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</si>
  <si>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</si>
  <si>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</si>
  <si>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</si>
  <si>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</si>
  <si>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</si>
  <si>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</si>
  <si>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</si>
  <si>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</si>
  <si>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</si>
  <si>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</si>
  <si>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</si>
  <si>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</si>
  <si>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</si>
  <si>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</si>
  <si>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</si>
  <si>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</si>
  <si>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</si>
  <si>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</si>
  <si>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</si>
  <si>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</si>
  <si>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</si>
  <si>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</si>
  <si>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</si>
  <si>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</si>
  <si>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</si>
  <si>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</si>
  <si>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</si>
  <si>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</si>
  <si>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</si>
  <si>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</si>
  <si>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</si>
  <si>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</si>
  <si>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</si>
  <si>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</si>
  <si>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</si>
  <si>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</si>
  <si>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</si>
  <si>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</si>
  <si>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</si>
  <si>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</si>
  <si>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</si>
  <si>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</si>
  <si>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</si>
  <si>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</si>
  <si>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</si>
  <si>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</si>
  <si>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</si>
  <si>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</si>
  <si>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</si>
  <si>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</si>
  <si>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</si>
  <si>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</si>
  <si>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</si>
  <si>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</si>
  <si>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</si>
  <si>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</si>
  <si>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</si>
  <si>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</si>
  <si>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</si>
  <si>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</si>
  <si>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</si>
  <si>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</si>
  <si>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</si>
  <si>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</si>
  <si>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</si>
  <si>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</si>
  <si>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</si>
  <si>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</si>
  <si>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</si>
  <si>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</si>
  <si>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</si>
  <si>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</si>
  <si>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</si>
  <si>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</si>
  <si>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</si>
  <si>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</si>
  <si>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</si>
  <si>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</si>
  <si>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</si>
  <si>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</si>
  <si>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</si>
  <si>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</si>
  <si>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</si>
  <si>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</si>
  <si>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</si>
  <si>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</si>
  <si>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</si>
  <si>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</si>
  <si>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</si>
  <si>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</si>
  <si>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</si>
  <si>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</si>
  <si>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</si>
  <si>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</si>
  <si>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</si>
  <si>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</si>
  <si>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</si>
  <si>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</si>
  <si>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</si>
  <si>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</si>
  <si>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</si>
  <si>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</si>
  <si>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</si>
  <si>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</si>
  <si>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</si>
  <si>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</si>
  <si>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</si>
  <si>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</si>
  <si>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</si>
  <si>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</si>
  <si>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</si>
  <si>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</si>
  <si>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</si>
  <si>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</si>
  <si>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</si>
  <si>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</si>
  <si>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</si>
  <si>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</si>
  <si>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</si>
  <si>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</si>
  <si>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</si>
  <si>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</si>
  <si>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</si>
  <si>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</si>
  <si>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</si>
  <si>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</si>
  <si>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</si>
  <si>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</si>
  <si>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</si>
  <si>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</si>
  <si>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</si>
  <si>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</si>
  <si>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</si>
  <si>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</si>
  <si>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</si>
  <si>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</si>
  <si>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</si>
  <si>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</si>
  <si>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</si>
  <si>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</si>
  <si>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</si>
  <si>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</si>
  <si>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</si>
  <si>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</si>
  <si>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</si>
  <si>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</si>
  <si>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</si>
  <si>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</si>
  <si>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</si>
  <si>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</si>
  <si>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</si>
  <si>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</si>
  <si>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</si>
  <si>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</si>
  <si>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</si>
  <si>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</si>
  <si>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</si>
  <si>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</si>
  <si>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</si>
  <si>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</si>
  <si>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</si>
  <si>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</si>
  <si>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</si>
  <si>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</si>
  <si>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</si>
  <si>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</si>
  <si>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</si>
  <si>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</si>
  <si>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</si>
  <si>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</si>
  <si>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</si>
  <si>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</si>
  <si>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</si>
  <si>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</si>
  <si>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</si>
  <si>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</si>
  <si>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</si>
  <si>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</si>
  <si>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</si>
  <si>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</si>
  <si>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</si>
  <si>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</si>
  <si>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</si>
  <si>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</si>
  <si>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</si>
  <si>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</si>
  <si>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</si>
  <si>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</si>
  <si>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</si>
  <si>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</si>
  <si>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</si>
  <si>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</si>
  <si>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</si>
  <si>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</si>
  <si>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</si>
  <si>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</si>
  <si>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</si>
  <si>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</si>
  <si>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</si>
  <si>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</si>
  <si>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</si>
  <si>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</si>
  <si>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</si>
  <si>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</si>
  <si>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</si>
  <si>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</si>
  <si>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</si>
  <si>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</si>
  <si>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</si>
  <si>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</si>
  <si>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</si>
  <si>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</si>
  <si>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</si>
  <si>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</si>
  <si>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</si>
  <si>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</si>
  <si>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</si>
  <si>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</si>
  <si>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</si>
  <si>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</si>
  <si>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</si>
  <si>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</si>
  <si>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</si>
  <si>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</si>
  <si>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</si>
  <si>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</si>
  <si>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</si>
  <si>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</si>
  <si>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</si>
  <si>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</si>
  <si>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</si>
  <si>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</si>
  <si>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</si>
  <si>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</si>
  <si>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</si>
  <si>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</si>
  <si>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</si>
  <si>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</si>
  <si>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</si>
  <si>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</si>
  <si>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</si>
  <si>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</si>
  <si>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</si>
  <si>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</si>
  <si>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</si>
  <si>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</si>
  <si>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</si>
  <si>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</si>
  <si>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</si>
  <si>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</si>
  <si>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</si>
  <si>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</si>
  <si>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</si>
  <si>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</si>
  <si>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</si>
  <si>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</si>
  <si>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</si>
  <si>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</si>
  <si>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</si>
  <si>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</si>
  <si>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</si>
  <si>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</si>
  <si>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</si>
  <si>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</si>
  <si>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</si>
  <si>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</si>
  <si>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</si>
  <si>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</si>
  <si>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</si>
  <si>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</si>
  <si>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</si>
  <si>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</si>
  <si>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</si>
  <si>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</si>
  <si>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</si>
  <si>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</si>
  <si>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</si>
  <si>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</si>
  <si>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</si>
  <si>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</si>
  <si>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</si>
  <si>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</si>
  <si>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</si>
  <si>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</si>
  <si>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</si>
  <si>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</si>
  <si>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</si>
  <si>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</si>
  <si>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</si>
  <si>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</si>
  <si>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</si>
  <si>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</si>
  <si>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</si>
  <si>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</si>
  <si>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</si>
  <si>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</si>
  <si>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</si>
  <si>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</si>
  <si>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</si>
  <si>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</si>
  <si>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</si>
  <si>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</si>
  <si>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</si>
  <si>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</si>
  <si>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</si>
  <si>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</si>
  <si>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</si>
  <si>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</si>
  <si>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</si>
  <si>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</si>
  <si>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</si>
  <si>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</si>
  <si>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</si>
  <si>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</si>
  <si>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</si>
  <si>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</si>
  <si>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</si>
  <si>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</si>
  <si>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</si>
  <si>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</si>
  <si>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</si>
  <si>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</si>
  <si>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</si>
  <si>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</si>
  <si>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</si>
  <si>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</si>
  <si>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</si>
  <si>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</si>
  <si>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</si>
  <si>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</si>
  <si>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</si>
  <si>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</si>
  <si>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</si>
  <si>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</si>
  <si>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</si>
  <si>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</si>
  <si>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</si>
  <si>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</si>
  <si>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</si>
  <si>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</si>
  <si>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</si>
  <si>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</si>
  <si>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</si>
  <si>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</si>
  <si>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</si>
  <si>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</si>
  <si>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</si>
  <si>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</si>
  <si>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</si>
  <si>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</si>
  <si>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</si>
  <si>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</si>
  <si>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</si>
  <si>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</si>
  <si>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</si>
  <si>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</si>
  <si>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</si>
  <si>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</si>
  <si>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</si>
  <si>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</si>
  <si>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</si>
  <si>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</si>
  <si>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</si>
  <si>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</si>
  <si>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</si>
  <si>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</si>
  <si>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</si>
  <si>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</si>
  <si>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</si>
  <si>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</si>
  <si>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</si>
  <si>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</si>
  <si>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</si>
  <si>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</si>
  <si>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</si>
  <si>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</si>
  <si>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</si>
  <si>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</si>
  <si>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</si>
  <si>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</si>
  <si>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</si>
  <si>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</si>
  <si>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</si>
  <si>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</si>
  <si>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</si>
  <si>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</si>
  <si>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</si>
  <si>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</si>
  <si>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</si>
  <si>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</si>
  <si>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</si>
  <si>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</si>
  <si>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</si>
  <si>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</si>
  <si>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</si>
  <si>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</si>
  <si>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</si>
  <si>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</si>
  <si>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</si>
  <si>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</si>
  <si>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</si>
  <si>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</si>
  <si>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</si>
  <si>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</si>
  <si>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</si>
  <si>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</si>
  <si>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</si>
  <si>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</si>
  <si>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</si>
  <si>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</si>
  <si>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</si>
  <si>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</si>
  <si>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</si>
  <si>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</si>
  <si>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</si>
  <si>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</si>
  <si>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</si>
  <si>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</si>
  <si>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</si>
  <si>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</si>
  <si>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</si>
  <si>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</si>
  <si>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</si>
  <si>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</si>
  <si>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</si>
  <si>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</si>
  <si>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</si>
  <si>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</si>
  <si>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</si>
  <si>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</si>
  <si>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</si>
  <si>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</si>
  <si>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</si>
  <si>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</si>
  <si>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</si>
  <si>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</si>
  <si>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</si>
  <si>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</si>
  <si>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</si>
  <si>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</si>
  <si>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</si>
  <si>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</si>
  <si>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</si>
  <si>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</si>
  <si>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</si>
  <si>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</si>
  <si>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</si>
  <si>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</si>
  <si>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</si>
  <si>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</si>
  <si>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</si>
  <si>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</si>
  <si>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</si>
  <si>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</si>
  <si>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</si>
  <si>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</si>
  <si>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</si>
  <si>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</si>
  <si>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</si>
  <si>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</si>
  <si>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</si>
  <si>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</si>
  <si>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</si>
  <si>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</si>
  <si>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</si>
  <si>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</si>
  <si>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</si>
  <si>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</si>
  <si>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</si>
  <si>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</si>
  <si>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</si>
  <si>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</si>
  <si>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</si>
  <si>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</si>
  <si>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</si>
  <si>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</si>
  <si>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</si>
  <si>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</si>
  <si>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</si>
  <si>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</si>
  <si>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</si>
  <si>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</si>
  <si>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</si>
  <si>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</si>
  <si>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</si>
  <si>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</si>
  <si>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</si>
  <si>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</si>
  <si>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</si>
  <si>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</si>
  <si>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</si>
  <si>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</si>
  <si>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</si>
  <si>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</si>
  <si>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</si>
  <si>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</si>
  <si>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</si>
  <si>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</si>
  <si>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</si>
  <si>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</si>
  <si>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</si>
  <si>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</si>
  <si>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</si>
  <si>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</si>
  <si>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</si>
  <si>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</si>
  <si>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</si>
  <si>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</si>
  <si>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</si>
  <si>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</si>
  <si>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</si>
  <si>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</si>
  <si>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</si>
  <si>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</si>
  <si>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</si>
  <si>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</si>
  <si>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</si>
  <si>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</si>
  <si>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</si>
  <si>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</si>
  <si>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</si>
  <si>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</si>
  <si>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</si>
  <si>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</si>
  <si>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</si>
  <si>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</si>
  <si>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</si>
  <si>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</si>
  <si>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</si>
  <si>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</si>
  <si>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</si>
  <si>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</si>
  <si>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</si>
  <si>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</si>
  <si>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</si>
  <si>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</si>
  <si>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</si>
  <si>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</si>
  <si>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</si>
  <si>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</si>
  <si>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</si>
  <si>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</si>
  <si>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</si>
  <si>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</si>
  <si>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</si>
  <si>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</si>
  <si>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</si>
  <si>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</si>
  <si>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</si>
  <si>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</si>
  <si>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</si>
  <si>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</si>
  <si>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</si>
  <si>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</si>
  <si>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</si>
  <si>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</si>
  <si>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</si>
  <si>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</si>
  <si>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</si>
  <si>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</si>
  <si>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</si>
  <si>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</si>
  <si>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</si>
  <si>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</si>
  <si>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</si>
  <si>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</si>
  <si>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</si>
  <si>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</si>
  <si>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</si>
  <si>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</si>
  <si>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</si>
  <si>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</si>
  <si>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</si>
  <si>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</si>
  <si>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</si>
  <si>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</si>
  <si>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</si>
  <si>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</si>
  <si>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</si>
  <si>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</si>
  <si>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</si>
  <si>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</si>
  <si>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</si>
  <si>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</si>
  <si>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</si>
  <si>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</si>
  <si>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</si>
  <si>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</si>
  <si>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</si>
  <si>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</si>
  <si>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</si>
  <si>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</si>
  <si>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</si>
  <si>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</si>
  <si>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</si>
  <si>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</si>
  <si>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</si>
  <si>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</si>
  <si>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</si>
  <si>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</si>
  <si>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</si>
  <si>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</si>
  <si>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</si>
  <si>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</si>
  <si>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</si>
  <si>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</si>
  <si>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</si>
  <si>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</si>
  <si>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</si>
  <si>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</si>
  <si>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</si>
  <si>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</si>
  <si>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</si>
  <si>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</si>
  <si>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</si>
  <si>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</si>
  <si>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</si>
  <si>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</si>
  <si>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</si>
  <si>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</si>
  <si>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</si>
  <si>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</si>
  <si>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</si>
  <si>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</si>
  <si>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</si>
  <si>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</si>
  <si>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</si>
  <si>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</si>
  <si>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</si>
  <si>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</si>
  <si>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</si>
  <si>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</si>
  <si>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</si>
  <si>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</si>
  <si>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</si>
  <si>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</si>
  <si>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</si>
  <si>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</si>
  <si>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</si>
  <si>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</si>
  <si>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</si>
  <si>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</si>
  <si>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</si>
  <si>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</si>
  <si>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</si>
  <si>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</si>
  <si>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</si>
  <si>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</si>
  <si>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</si>
  <si>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</si>
  <si>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</si>
  <si>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</si>
  <si>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</si>
  <si>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</si>
  <si>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</si>
  <si>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</si>
  <si>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</si>
  <si>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</si>
  <si>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</si>
  <si>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</si>
  <si>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</si>
  <si>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</si>
  <si>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</si>
  <si>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</si>
  <si>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</si>
  <si>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</si>
  <si>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</si>
  <si>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</si>
  <si>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</si>
  <si>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</si>
  <si>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</si>
  <si>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</si>
  <si>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</si>
  <si>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</si>
  <si>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</si>
  <si>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</si>
  <si>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</si>
  <si>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</si>
  <si>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</si>
  <si>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</si>
  <si>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</si>
  <si>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</si>
  <si>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</si>
  <si>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</si>
  <si>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</si>
  <si>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</si>
  <si>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</si>
  <si>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</si>
  <si>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</si>
  <si>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</si>
  <si>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</si>
  <si>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</si>
  <si>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</si>
  <si>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</si>
  <si>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</si>
  <si>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</si>
  <si>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</si>
  <si>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</si>
  <si>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</si>
  <si>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</si>
  <si>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</si>
  <si>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</si>
  <si>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</si>
  <si>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</si>
  <si>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</si>
  <si>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</si>
  <si>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</si>
  <si>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</si>
  <si>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</si>
  <si>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</si>
  <si>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</si>
  <si>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</si>
  <si>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</si>
  <si>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</si>
  <si>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</si>
  <si>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</si>
  <si>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</si>
  <si>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</si>
  <si>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</si>
  <si>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</si>
  <si>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</si>
  <si>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</si>
  <si>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</si>
  <si>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</si>
  <si>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</si>
  <si>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</si>
  <si>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</si>
  <si>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</si>
  <si>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</si>
  <si>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</si>
  <si>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</si>
  <si>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</si>
  <si>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</si>
  <si>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</si>
  <si>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</si>
  <si>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</si>
  <si>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</si>
  <si>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</si>
  <si>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</si>
  <si>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</si>
  <si>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</si>
  <si>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</si>
  <si>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</si>
  <si>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</si>
  <si>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</si>
  <si>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</si>
  <si>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</si>
  <si>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</si>
  <si>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</si>
  <si>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</si>
  <si>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</si>
  <si>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</si>
  <si>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</si>
  <si>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</si>
  <si>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</si>
  <si>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</si>
  <si>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</si>
  <si>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</si>
  <si>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</si>
  <si>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</si>
  <si>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</si>
  <si>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</si>
  <si>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</si>
  <si>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</si>
  <si>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</si>
  <si>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</si>
  <si>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</si>
  <si>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</si>
  <si>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</si>
  <si>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</si>
  <si>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</si>
  <si>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</si>
  <si>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</si>
  <si>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</si>
  <si>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</si>
  <si>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</si>
  <si>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</si>
  <si>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</si>
  <si>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</si>
  <si>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</si>
  <si>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</si>
  <si>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</si>
  <si>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</si>
  <si>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</si>
  <si>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</si>
  <si>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</si>
  <si>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</si>
  <si>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</si>
  <si>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</si>
  <si>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</si>
  <si>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</si>
  <si>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</si>
  <si>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</si>
  <si>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</si>
  <si>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</si>
  <si>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</si>
  <si>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</si>
  <si>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</si>
  <si>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</si>
  <si>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</si>
  <si>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</si>
  <si>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</si>
  <si>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</si>
  <si>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</si>
  <si>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</si>
  <si>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</si>
  <si>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</si>
  <si>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</si>
  <si>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</si>
  <si>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</si>
  <si>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</si>
  <si>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</si>
  <si>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</si>
  <si>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</si>
  <si>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</si>
  <si>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</si>
  <si>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</si>
  <si>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</si>
  <si>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</si>
  <si>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</si>
  <si>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</si>
  <si>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</si>
  <si>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</si>
  <si>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</si>
  <si>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</si>
  <si>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</si>
  <si>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</si>
  <si>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</si>
  <si>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</si>
  <si>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</si>
  <si>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</si>
  <si>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</si>
  <si>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</si>
  <si>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</si>
  <si>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</si>
  <si>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</si>
  <si>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</si>
  <si>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</si>
  <si>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</si>
  <si>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</si>
  <si>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</si>
  <si>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</si>
  <si>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</si>
  <si>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</si>
  <si>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</si>
  <si>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</si>
  <si>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</si>
  <si>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</si>
  <si>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</si>
  <si>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</si>
  <si>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</si>
  <si>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</si>
  <si>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</si>
  <si>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</si>
  <si>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</si>
  <si>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</si>
  <si>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</si>
  <si>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</si>
  <si>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</si>
  <si>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</si>
  <si>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</si>
  <si>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</si>
  <si>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</si>
  <si>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</si>
  <si>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</si>
  <si>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</si>
  <si>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</si>
  <si>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</si>
  <si>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</si>
  <si>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</si>
  <si>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</si>
  <si>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</si>
  <si>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</si>
  <si>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</si>
  <si>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</si>
  <si>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</si>
  <si>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</si>
  <si>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</si>
  <si>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</si>
  <si>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</si>
  <si>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</si>
  <si>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</si>
  <si>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</si>
  <si>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</si>
  <si>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</si>
  <si>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</si>
  <si>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</si>
  <si>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</si>
  <si>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</si>
  <si>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</si>
  <si>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</si>
  <si>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</si>
  <si>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</si>
  <si>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</si>
  <si>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</si>
  <si>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</si>
  <si>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</si>
  <si>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</si>
  <si>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</si>
  <si>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</si>
  <si>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</si>
  <si>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</si>
  <si>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</si>
  <si>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</si>
  <si>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</si>
  <si>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</si>
  <si>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</si>
  <si>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</si>
  <si>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</si>
  <si>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</si>
  <si>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</si>
  <si>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</si>
  <si>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</si>
  <si>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</si>
  <si>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</si>
  <si>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</si>
  <si>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</si>
  <si>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</si>
  <si>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</si>
  <si>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</si>
  <si>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</si>
  <si>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</si>
  <si>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</si>
  <si>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</si>
  <si>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</si>
  <si>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</si>
  <si>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</si>
  <si>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</si>
  <si>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</si>
  <si>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</si>
  <si>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</si>
  <si>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</si>
  <si>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</si>
  <si>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</si>
  <si>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</si>
  <si>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</si>
  <si>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</si>
  <si>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</si>
  <si>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</si>
  <si>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</si>
  <si>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</si>
  <si>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</si>
  <si>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</si>
  <si>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</si>
  <si>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</si>
  <si>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</si>
  <si>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</si>
  <si>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</si>
  <si>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</si>
  <si>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</si>
  <si>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</si>
  <si>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</si>
  <si>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</si>
  <si>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</si>
  <si>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</si>
  <si>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</si>
  <si>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</si>
  <si>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</si>
  <si>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</si>
  <si>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</si>
  <si>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</si>
  <si>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</si>
  <si>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</si>
  <si>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</si>
  <si>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</si>
  <si>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</si>
  <si>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</si>
  <si>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</si>
  <si>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</si>
  <si>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</si>
  <si>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</si>
  <si>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</si>
  <si>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</si>
  <si>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</si>
  <si>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</si>
  <si>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</si>
  <si>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</si>
  <si>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</si>
  <si>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</si>
  <si>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</si>
  <si>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</si>
  <si>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</si>
  <si>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</si>
  <si>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</si>
  <si>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</si>
  <si>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</si>
  <si>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</si>
  <si>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</si>
  <si>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</si>
  <si>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</si>
  <si>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</si>
  <si>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</si>
  <si>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</si>
  <si>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</si>
  <si>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</si>
  <si>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</si>
  <si>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</si>
  <si>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</si>
  <si>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</si>
  <si>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</si>
  <si>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</si>
  <si>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</si>
  <si>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</si>
  <si>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</si>
  <si>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</si>
  <si>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</si>
  <si>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</si>
  <si>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</si>
  <si>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</si>
  <si>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</si>
  <si>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</si>
  <si>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</si>
  <si>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</si>
  <si>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</si>
  <si>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</si>
  <si>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</si>
  <si>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</si>
  <si>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</si>
  <si>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</si>
  <si>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</si>
  <si>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</si>
  <si>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</si>
  <si>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</si>
  <si>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</si>
  <si>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</si>
  <si>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</si>
  <si>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</si>
  <si>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</si>
  <si>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</si>
  <si>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</si>
  <si>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</si>
  <si>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</si>
  <si>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</si>
  <si>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</si>
  <si>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</si>
  <si>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</si>
  <si>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</si>
  <si>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</si>
  <si>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</si>
  <si>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</si>
  <si>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</si>
  <si>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</si>
  <si>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</si>
  <si>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</si>
  <si>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</si>
  <si>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</si>
  <si>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</si>
  <si>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</si>
  <si>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</si>
  <si>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</si>
  <si>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</si>
  <si>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</si>
  <si>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</si>
  <si>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</si>
  <si>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</si>
  <si>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</si>
  <si>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</si>
  <si>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</si>
  <si>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</si>
  <si>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</si>
  <si>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</si>
  <si>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</si>
  <si>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</si>
  <si>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</si>
  <si>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</si>
  <si>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</si>
  <si>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</si>
  <si>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</si>
  <si>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</si>
  <si>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</si>
  <si>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</si>
  <si>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</si>
  <si>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</si>
  <si>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</si>
  <si>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</si>
  <si>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</si>
  <si>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</si>
  <si>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</si>
  <si>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</si>
  <si>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</si>
  <si>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</si>
  <si>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</si>
  <si>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</si>
  <si>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</si>
  <si>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</si>
  <si>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</si>
  <si>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</si>
  <si>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</si>
  <si>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</si>
  <si>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</si>
  <si>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</si>
  <si>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</si>
  <si>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</si>
  <si>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</si>
  <si>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</si>
  <si>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</si>
  <si>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</si>
  <si>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</si>
  <si>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</si>
  <si>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</si>
  <si>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</si>
  <si>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</si>
  <si>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</si>
  <si>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</si>
  <si>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</si>
  <si>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</si>
  <si>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</si>
  <si>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</si>
  <si>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</si>
  <si>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</si>
  <si>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</si>
  <si>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</si>
  <si>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</si>
  <si>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</si>
  <si>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</si>
  <si>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</si>
  <si>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</si>
  <si>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</si>
  <si>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</si>
  <si>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</si>
  <si>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</si>
  <si>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</si>
  <si>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</si>
  <si>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</si>
  <si>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</si>
  <si>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</si>
  <si>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</si>
  <si>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</si>
  <si>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</si>
  <si>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</si>
  <si>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</si>
  <si>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</si>
  <si>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</si>
  <si>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</si>
  <si>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</si>
  <si>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</si>
  <si>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</si>
  <si>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</si>
  <si>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</si>
  <si>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</si>
  <si>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</si>
  <si>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</si>
  <si>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</si>
  <si>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</si>
  <si>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</si>
  <si>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</si>
  <si>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</si>
  <si>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</si>
  <si>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</si>
  <si>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</si>
  <si>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</si>
  <si>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</si>
  <si>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</si>
  <si>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</si>
  <si>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</si>
  <si>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</si>
  <si>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</si>
  <si>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</si>
  <si>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</si>
  <si>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</si>
  <si>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</si>
  <si>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</si>
  <si>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</si>
  <si>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</si>
  <si>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</si>
  <si>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</si>
  <si>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</si>
  <si>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</si>
  <si>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</si>
  <si>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</si>
  <si>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</si>
  <si>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</si>
  <si>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</si>
  <si>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</si>
  <si>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</si>
  <si>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</si>
  <si>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</si>
  <si>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</si>
  <si>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</si>
  <si>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</si>
  <si>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</si>
  <si>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</si>
  <si>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</si>
  <si>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</si>
  <si>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</si>
  <si>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</si>
  <si>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</si>
  <si>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</si>
  <si>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</si>
  <si>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</si>
  <si>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</si>
  <si>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</si>
  <si>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</si>
  <si>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</si>
  <si>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</si>
  <si>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</si>
  <si>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</si>
  <si>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</si>
  <si>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</si>
  <si>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</si>
  <si>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</si>
  <si>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</si>
  <si>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</si>
  <si>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</si>
  <si>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</si>
  <si>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</si>
  <si>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</si>
  <si>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</si>
  <si>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</si>
  <si>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</si>
  <si>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</si>
  <si>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</si>
  <si>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</si>
  <si>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</si>
  <si>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</si>
  <si>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</si>
  <si>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</si>
  <si>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</si>
  <si>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</si>
  <si>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</si>
  <si>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</si>
  <si>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</si>
  <si>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</si>
  <si>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</si>
  <si>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</si>
  <si>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</si>
  <si>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</si>
  <si>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</si>
  <si>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</si>
  <si>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</si>
  <si>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</si>
  <si>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</si>
  <si>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</si>
  <si>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</si>
  <si>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</si>
  <si>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</si>
  <si>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</si>
  <si>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</si>
  <si>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</si>
  <si>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</si>
  <si>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</si>
  <si>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</si>
  <si>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</si>
  <si>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</si>
  <si>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</si>
  <si>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</si>
  <si>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</si>
  <si>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</si>
  <si>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</si>
  <si>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</si>
  <si>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</si>
  <si>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</si>
  <si>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</si>
  <si>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</si>
  <si>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</si>
  <si>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</si>
  <si>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</si>
  <si>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</si>
  <si>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</si>
  <si>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</si>
  <si>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</si>
  <si>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</si>
  <si>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</si>
  <si>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</si>
  <si>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</si>
  <si>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</si>
  <si>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</si>
  <si>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</si>
  <si>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</si>
  <si>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</si>
  <si>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</si>
  <si>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</si>
  <si>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</si>
  <si>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</si>
  <si>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</si>
  <si>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</si>
  <si>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</si>
  <si>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</si>
  <si>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</si>
  <si>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</si>
  <si>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</si>
  <si>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</si>
  <si>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</si>
  <si>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</si>
  <si>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</si>
  <si>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</si>
  <si>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</si>
  <si>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</si>
  <si>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</si>
  <si>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</si>
  <si>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</si>
  <si>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</si>
  <si>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</si>
  <si>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</si>
  <si>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</si>
  <si>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</si>
  <si>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</si>
  <si>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</si>
  <si>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</si>
  <si>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</si>
  <si>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</si>
  <si>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</si>
  <si>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</si>
  <si>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</si>
  <si>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</si>
  <si>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</si>
  <si>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</si>
  <si>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</si>
  <si>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</si>
  <si>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</si>
  <si>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</si>
  <si>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</si>
  <si>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</si>
  <si>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</si>
  <si>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</si>
  <si>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</si>
  <si>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</si>
  <si>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</si>
  <si>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</si>
  <si>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</si>
  <si>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</si>
  <si>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</si>
  <si>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</si>
  <si>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</si>
  <si>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</si>
  <si>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</si>
  <si>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</si>
  <si>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</si>
  <si>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</si>
  <si>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</si>
  <si>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</si>
  <si>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</si>
  <si>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</si>
  <si>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</si>
  <si>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</si>
  <si>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</si>
  <si>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</si>
  <si>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</si>
  <si>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</si>
  <si>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</si>
  <si>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</si>
  <si>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</si>
  <si>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</si>
  <si>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</si>
  <si>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</si>
  <si>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</si>
  <si>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</si>
  <si>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</si>
  <si>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</si>
  <si>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</si>
  <si>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</si>
  <si>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</si>
  <si>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</si>
  <si>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</si>
  <si>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</si>
  <si>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</si>
  <si>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</si>
  <si>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</si>
  <si>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</si>
  <si>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</si>
  <si>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</si>
  <si>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</si>
  <si>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</si>
  <si>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</si>
  <si>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</si>
  <si>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</si>
  <si>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</si>
  <si>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</si>
  <si>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</si>
  <si>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</si>
  <si>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</si>
  <si>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</si>
  <si>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</si>
  <si>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</si>
  <si>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</si>
  <si>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</si>
  <si>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</si>
  <si>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</si>
  <si>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</si>
  <si>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</si>
  <si>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</si>
  <si>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</si>
  <si>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</si>
  <si>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</si>
  <si>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</si>
  <si>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</si>
  <si>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</si>
  <si>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</si>
  <si>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</si>
  <si>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</si>
  <si>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</si>
  <si>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</si>
  <si>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</si>
  <si>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</si>
  <si>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</si>
  <si>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</si>
  <si>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</si>
  <si>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</si>
  <si>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</si>
  <si>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</si>
  <si>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</si>
  <si>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</si>
  <si>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</si>
  <si>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</si>
  <si>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</si>
  <si>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</si>
  <si>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</si>
  <si>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</si>
  <si>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</si>
  <si>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</si>
  <si>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</si>
  <si>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</si>
  <si>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</si>
  <si>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</si>
  <si>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</si>
  <si>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</si>
  <si>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</si>
  <si>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</si>
  <si>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</si>
  <si>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</si>
  <si>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</si>
  <si>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</si>
  <si>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</si>
  <si>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</si>
  <si>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</si>
  <si>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</si>
  <si>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</si>
  <si>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</si>
  <si>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</si>
  <si>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</si>
  <si>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</si>
  <si>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</si>
  <si>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</si>
  <si>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</si>
  <si>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</si>
  <si>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</si>
  <si>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</si>
  <si>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</si>
  <si>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</si>
  <si>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</si>
  <si>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</si>
  <si>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</si>
  <si>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</si>
  <si>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</si>
  <si>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</si>
  <si>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</si>
  <si>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</si>
  <si>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</si>
  <si>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</si>
  <si>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</si>
  <si>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</si>
  <si>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</si>
  <si>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</si>
  <si>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</si>
  <si>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</si>
  <si>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</si>
  <si>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</si>
  <si>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</si>
  <si>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</si>
  <si>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</si>
  <si>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</si>
  <si>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</si>
  <si>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</si>
  <si>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</si>
  <si>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</si>
  <si>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</si>
  <si>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</si>
  <si>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</si>
  <si>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</si>
  <si>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</si>
  <si>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</si>
  <si>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</si>
  <si>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</si>
  <si>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</si>
  <si>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</si>
  <si>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</si>
  <si>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</si>
  <si>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</si>
  <si>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</si>
  <si>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</si>
  <si>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</si>
  <si>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</si>
  <si>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</si>
  <si>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</si>
  <si>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</si>
  <si>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</si>
  <si>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</si>
  <si>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</si>
  <si>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</si>
  <si>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</si>
  <si>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</si>
  <si>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</si>
  <si>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</si>
  <si>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</si>
  <si>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</si>
  <si>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</si>
  <si>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</si>
  <si>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</si>
  <si>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</si>
  <si>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</si>
  <si>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</si>
  <si>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</si>
  <si>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</si>
  <si>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</si>
  <si>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</si>
  <si>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</si>
  <si>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</si>
  <si>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</si>
  <si>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</si>
  <si>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</si>
  <si>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</si>
  <si>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</si>
  <si>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</si>
  <si>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</si>
  <si>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</si>
  <si>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</si>
  <si>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</si>
  <si>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</si>
  <si>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</si>
  <si>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</si>
  <si>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</si>
  <si>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</si>
  <si>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</si>
  <si>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</si>
  <si>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</si>
  <si>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</si>
  <si>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</si>
  <si>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</si>
  <si>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</si>
  <si>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</si>
  <si>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</si>
  <si>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</si>
  <si>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</si>
  <si>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</si>
  <si>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</si>
  <si>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</si>
  <si>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</si>
  <si>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</si>
  <si>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</si>
  <si>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</si>
  <si>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</si>
  <si>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</si>
  <si>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</si>
  <si>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</si>
  <si>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</si>
  <si>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</si>
  <si>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</si>
  <si>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</si>
  <si>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</si>
  <si>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</si>
  <si>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</si>
  <si>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</si>
  <si>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</si>
  <si>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</si>
  <si>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</si>
  <si>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</si>
  <si>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</si>
  <si>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</si>
  <si>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</si>
  <si>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</si>
  <si>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</si>
  <si>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</si>
  <si>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</si>
  <si>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</si>
  <si>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</si>
  <si>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</si>
  <si>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</si>
  <si>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</si>
  <si>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</si>
  <si>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</si>
  <si>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</si>
  <si>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</si>
  <si>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</si>
  <si>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</si>
  <si>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</si>
  <si>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</si>
  <si>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</si>
  <si>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</si>
  <si>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</si>
  <si>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</si>
  <si>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</si>
  <si>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</si>
  <si>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</si>
  <si>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</si>
  <si>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</si>
  <si>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</si>
  <si>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</si>
  <si>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</si>
  <si>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</si>
  <si>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</si>
  <si>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</si>
  <si>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</si>
  <si>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</si>
  <si>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</si>
  <si>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</si>
  <si>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</si>
  <si>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</si>
  <si>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</si>
  <si>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</si>
  <si>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</si>
  <si>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</si>
  <si>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</si>
  <si>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</si>
  <si>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</si>
  <si>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</si>
  <si>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</si>
  <si>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</si>
  <si>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</si>
  <si>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</si>
  <si>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</si>
  <si>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</si>
  <si>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</si>
  <si>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</si>
  <si>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</si>
  <si>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</si>
  <si>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</si>
  <si>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</si>
  <si>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</si>
  <si>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</si>
  <si>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</si>
  <si>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</si>
  <si>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</si>
  <si>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</si>
  <si>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</si>
  <si>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</si>
  <si>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</si>
  <si>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</si>
  <si>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</si>
  <si>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</si>
  <si>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</si>
  <si>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</si>
  <si>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</si>
  <si>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</si>
  <si>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</si>
  <si>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</si>
  <si>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</si>
  <si>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</si>
  <si>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</si>
  <si>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</si>
  <si>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</si>
  <si>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</si>
  <si>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</si>
  <si>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</si>
  <si>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</si>
  <si>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</si>
  <si>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</si>
  <si>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</si>
  <si>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</si>
  <si>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</si>
  <si>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</si>
  <si>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</si>
  <si>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</si>
  <si>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</si>
  <si>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</si>
  <si>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</si>
  <si>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</si>
  <si>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</si>
  <si>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</si>
  <si>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</si>
  <si>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</si>
  <si>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</si>
  <si>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</si>
  <si>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</si>
  <si>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</si>
  <si>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</si>
  <si>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</si>
  <si>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</si>
  <si>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</si>
  <si>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</si>
  <si>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</si>
  <si>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</si>
  <si>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</si>
  <si>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</si>
  <si>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</si>
  <si>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</si>
  <si>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</si>
  <si>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</si>
  <si>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</si>
  <si>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</si>
  <si>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</si>
  <si>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</si>
  <si>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</si>
  <si>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</si>
  <si>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</si>
  <si>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</si>
  <si>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</si>
  <si>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</si>
  <si>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</si>
  <si>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</si>
  <si>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</si>
  <si>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</si>
  <si>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</si>
  <si>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</si>
  <si>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</si>
  <si>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</si>
  <si>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</si>
  <si>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</si>
  <si>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</si>
  <si>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</si>
  <si>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</si>
  <si>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</si>
  <si>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</si>
  <si>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</si>
  <si>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</si>
  <si>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</si>
  <si>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</si>
  <si>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</si>
  <si>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</si>
  <si>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</si>
  <si>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</si>
  <si>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</si>
  <si>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</si>
  <si>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</si>
  <si>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</si>
  <si>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</si>
  <si>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</si>
  <si>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</si>
  <si>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</si>
  <si>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</si>
  <si>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</si>
  <si>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</si>
  <si>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</si>
  <si>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</si>
  <si>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</si>
  <si>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</si>
  <si>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</si>
  <si>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</si>
  <si>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</si>
  <si>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</si>
  <si>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</si>
  <si>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</si>
  <si>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</si>
  <si>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</si>
  <si>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</si>
  <si>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</si>
  <si>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</si>
  <si>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</si>
  <si>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</si>
  <si>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</si>
  <si>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</si>
  <si>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</si>
  <si>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</si>
  <si>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</si>
  <si>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</si>
  <si>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</si>
  <si>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</si>
  <si>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</si>
  <si>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</si>
  <si>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</si>
  <si>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</si>
  <si>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</si>
  <si>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</si>
  <si>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</si>
  <si>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</si>
  <si>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</si>
  <si>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</si>
  <si>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</si>
  <si>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</si>
  <si>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</si>
  <si>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</si>
  <si>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</si>
  <si>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</si>
  <si>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</si>
  <si>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</si>
  <si>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</si>
  <si>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</si>
  <si>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</si>
  <si>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</si>
  <si>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</si>
  <si>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</si>
  <si>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</si>
  <si>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</si>
  <si>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</si>
  <si>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</si>
  <si>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</si>
  <si>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</si>
  <si>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</si>
  <si>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</si>
  <si>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</si>
  <si>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</si>
  <si>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</si>
  <si>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</si>
  <si>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</si>
  <si>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</si>
  <si>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</si>
  <si>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</si>
  <si>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</si>
  <si>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</si>
  <si>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</si>
  <si>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</si>
  <si>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</si>
  <si>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</si>
  <si>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</si>
  <si>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</si>
  <si>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</si>
  <si>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</si>
  <si>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</si>
  <si>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</si>
  <si>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</si>
  <si>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</si>
  <si>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</si>
  <si>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</si>
  <si>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</si>
  <si>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</si>
  <si>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</si>
  <si>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</si>
  <si>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</si>
  <si>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</si>
  <si>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</si>
  <si>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</si>
  <si>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</si>
  <si>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</si>
  <si>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</si>
  <si>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</si>
  <si>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</si>
  <si>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</si>
  <si>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</si>
  <si>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</si>
  <si>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</si>
  <si>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</si>
  <si>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</si>
  <si>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</si>
  <si>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</si>
  <si>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</si>
  <si>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</si>
  <si>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</si>
  <si>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</si>
  <si>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</si>
  <si>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</si>
  <si>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</si>
  <si>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</si>
  <si>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</si>
  <si>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</si>
  <si>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</si>
  <si>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</si>
  <si>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</si>
  <si>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</si>
  <si>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</si>
  <si>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</si>
  <si>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</si>
  <si>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</si>
  <si>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</si>
  <si>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</si>
  <si>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</si>
  <si>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</si>
  <si>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</si>
  <si>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</si>
  <si>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</si>
  <si>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</si>
  <si>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</si>
  <si>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</si>
  <si>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</si>
  <si>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</si>
  <si>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</si>
  <si>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</si>
  <si>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</si>
  <si>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</si>
  <si>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</si>
  <si>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</si>
  <si>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</si>
  <si>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</si>
  <si>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</si>
  <si>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</si>
  <si>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</si>
  <si>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</si>
  <si>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</si>
  <si>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</si>
  <si>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</si>
  <si>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</si>
  <si>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</si>
  <si>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</si>
  <si>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</si>
  <si>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</si>
  <si>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</si>
  <si>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</si>
  <si>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</si>
  <si>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</si>
  <si>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</si>
  <si>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</si>
  <si>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</si>
  <si>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</si>
  <si>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</si>
  <si>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</si>
  <si>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</si>
  <si>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</si>
  <si>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</si>
  <si>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</si>
  <si>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</si>
  <si>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</si>
  <si>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</si>
  <si>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</si>
  <si>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</si>
  <si>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</si>
  <si>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</si>
  <si>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</si>
  <si>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</si>
  <si>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</si>
  <si>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</si>
  <si>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</si>
  <si>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</si>
  <si>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</si>
  <si>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</si>
  <si>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</si>
  <si>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</si>
  <si>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</si>
  <si>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</si>
  <si>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</si>
  <si>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</si>
  <si>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</si>
  <si>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</si>
  <si>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</si>
  <si>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</si>
  <si>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</si>
  <si>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</si>
  <si>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</si>
  <si>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</si>
  <si>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</si>
  <si>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</si>
  <si>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</si>
  <si>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</si>
  <si>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</si>
  <si>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</si>
  <si>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</si>
  <si>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</si>
  <si>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</si>
  <si>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</si>
  <si>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</si>
  <si>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</si>
  <si>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</si>
  <si>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</si>
  <si>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</si>
  <si>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</si>
  <si>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</si>
  <si>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</si>
  <si>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</si>
  <si>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</si>
  <si>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</si>
  <si>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</si>
  <si>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</si>
  <si>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</si>
  <si>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</si>
  <si>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</si>
  <si>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</si>
  <si>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</si>
  <si>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</si>
  <si>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</si>
  <si>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</si>
  <si>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</si>
  <si>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</si>
  <si>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</si>
  <si>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</si>
  <si>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</si>
  <si>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</si>
  <si>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</si>
  <si>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</si>
  <si>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</si>
  <si>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</si>
  <si>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</si>
  <si>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</si>
  <si>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</si>
  <si>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</si>
  <si>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</si>
  <si>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</si>
  <si>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</si>
  <si>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</si>
  <si>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</si>
  <si>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</si>
  <si>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</si>
  <si>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</si>
  <si>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</si>
  <si>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</si>
  <si>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</si>
  <si>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</si>
  <si>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</si>
  <si>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</si>
  <si>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</si>
  <si>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</si>
  <si>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</si>
  <si>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</si>
  <si>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</si>
  <si>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</si>
  <si>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</si>
  <si>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</si>
  <si>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</si>
  <si>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</si>
  <si>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</si>
  <si>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</si>
  <si>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</si>
  <si>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</si>
  <si>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</si>
  <si>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</si>
  <si>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</si>
  <si>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</si>
  <si>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</si>
  <si>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</si>
  <si>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</si>
  <si>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</si>
  <si>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</si>
  <si>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</si>
  <si>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</si>
  <si>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</si>
  <si>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</si>
  <si>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</si>
  <si>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</si>
  <si>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</si>
  <si>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</si>
  <si>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</si>
  <si>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</si>
  <si>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</si>
  <si>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</si>
  <si>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</si>
  <si>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</si>
  <si>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</si>
  <si>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</si>
  <si>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</si>
  <si>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</si>
  <si>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</si>
  <si>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</si>
  <si>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</si>
  <si>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</si>
  <si>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</si>
  <si>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</si>
  <si>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</si>
  <si>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</si>
  <si>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</si>
  <si>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</si>
  <si>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</si>
  <si>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</si>
  <si>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</si>
  <si>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</si>
  <si>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</si>
  <si>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</si>
  <si>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</si>
  <si>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</si>
  <si>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</si>
  <si>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</si>
  <si>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</si>
  <si>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</si>
  <si>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</si>
  <si>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</si>
  <si>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</si>
  <si>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</si>
  <si>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</si>
  <si>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</si>
  <si>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</si>
  <si>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</si>
  <si>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</si>
  <si>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</si>
  <si>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</si>
  <si>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</si>
  <si>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</si>
  <si>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</si>
  <si>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</si>
  <si>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</si>
  <si>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</si>
  <si>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</si>
  <si>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</si>
  <si>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</si>
  <si>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</si>
  <si>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</si>
  <si>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</si>
  <si>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</si>
  <si>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</si>
  <si>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</si>
  <si>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</si>
  <si>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</si>
  <si>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</si>
  <si>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</si>
  <si>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</si>
  <si>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</si>
  <si>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</si>
  <si>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</si>
  <si>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</si>
  <si>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</si>
  <si>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</si>
  <si>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</si>
  <si>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</si>
  <si>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</si>
  <si>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</si>
  <si>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</si>
  <si>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</si>
  <si>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</si>
  <si>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</si>
  <si>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</si>
  <si>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</si>
  <si>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</si>
  <si>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</si>
  <si>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</si>
  <si>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</si>
  <si>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</si>
  <si>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</si>
  <si>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</si>
  <si>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</si>
  <si>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</si>
  <si>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</si>
  <si>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</si>
  <si>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</si>
  <si>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</si>
  <si>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</si>
  <si>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</si>
  <si>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</si>
  <si>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</si>
  <si>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</si>
  <si>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</si>
  <si>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</si>
  <si>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</si>
  <si>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</si>
  <si>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</si>
  <si>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</si>
  <si>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</si>
  <si>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</si>
  <si>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</si>
  <si>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</si>
  <si>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</si>
  <si>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</si>
  <si>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</si>
  <si>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</si>
  <si>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</si>
  <si>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</si>
  <si>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</si>
  <si>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</si>
  <si>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</si>
  <si>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</si>
  <si>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</si>
  <si>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</si>
  <si>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</si>
  <si>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</si>
  <si>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</si>
  <si>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</si>
  <si>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</si>
  <si>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</si>
  <si>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</si>
  <si>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</si>
  <si>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</si>
  <si>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</si>
  <si>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</si>
  <si>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</si>
  <si>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</si>
  <si>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</si>
  <si>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</si>
  <si>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</si>
  <si>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</si>
  <si>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</si>
  <si>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</si>
  <si>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</si>
  <si>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</si>
  <si>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</si>
  <si>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</si>
  <si>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</si>
  <si>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</si>
  <si>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</si>
  <si>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</si>
  <si>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</si>
  <si>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</si>
  <si>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</si>
  <si>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</si>
  <si>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</si>
  <si>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</si>
  <si>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</si>
  <si>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</si>
  <si>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</si>
  <si>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</si>
  <si>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</si>
  <si>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</si>
  <si>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</si>
  <si>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</si>
  <si>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</si>
  <si>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</si>
  <si>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</si>
  <si>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</si>
  <si>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</si>
  <si>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</si>
  <si>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</si>
  <si>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</si>
  <si>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</si>
  <si>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</si>
  <si>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</si>
  <si>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</si>
  <si>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</si>
  <si>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</si>
  <si>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</si>
  <si>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</si>
  <si>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</si>
  <si>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</si>
  <si>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</si>
  <si>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</si>
  <si>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</si>
  <si>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</si>
  <si>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</si>
  <si>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</si>
  <si>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</si>
  <si>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</si>
  <si>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</si>
  <si>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</si>
  <si>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</si>
  <si>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</si>
  <si>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</si>
  <si>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</si>
  <si>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</si>
  <si>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</si>
  <si>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</si>
  <si>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</si>
  <si>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</si>
  <si>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</si>
  <si>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</si>
  <si>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</si>
  <si>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</si>
  <si>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</si>
  <si>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</si>
  <si>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</si>
  <si>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</si>
  <si>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</si>
  <si>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</si>
  <si>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</si>
  <si>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</si>
  <si>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</si>
  <si>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</si>
  <si>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</si>
  <si>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</si>
  <si>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</si>
  <si>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</si>
  <si>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</si>
  <si>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</si>
  <si>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</si>
  <si>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</si>
  <si>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</si>
  <si>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</si>
  <si>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</si>
  <si>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</si>
  <si>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</si>
  <si>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</si>
  <si>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</si>
  <si>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</si>
  <si>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</si>
  <si>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</si>
  <si>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</si>
  <si>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</si>
  <si>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</si>
  <si>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</si>
  <si>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</si>
  <si>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</si>
  <si>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</si>
  <si>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</si>
  <si>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</si>
  <si>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</si>
  <si>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</si>
  <si>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</si>
  <si>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</si>
  <si>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</si>
  <si>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</si>
  <si>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</si>
  <si>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</si>
  <si>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</si>
  <si>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</si>
  <si>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</si>
  <si>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</si>
  <si>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</si>
  <si>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</si>
  <si>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</si>
  <si>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</si>
  <si>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</si>
  <si>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</si>
  <si>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</si>
  <si>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</si>
  <si>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</si>
  <si>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</si>
  <si>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</si>
  <si>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</si>
  <si>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</si>
  <si>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</si>
  <si>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</si>
  <si>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</si>
  <si>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</si>
  <si>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</si>
  <si>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</si>
  <si>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</si>
  <si>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</si>
  <si>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</si>
  <si>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</si>
  <si>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</si>
  <si>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</si>
  <si>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</si>
  <si>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</si>
  <si>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</si>
  <si>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</si>
  <si>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</si>
  <si>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</si>
  <si>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</si>
  <si>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</si>
  <si>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</si>
  <si>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</si>
  <si>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</si>
  <si>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</si>
  <si>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</si>
  <si>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</si>
  <si>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</si>
  <si>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</si>
  <si>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</si>
  <si>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</si>
  <si>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</si>
  <si>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</si>
  <si>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</si>
  <si>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</si>
  <si>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</si>
  <si>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</si>
  <si>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</si>
  <si>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</si>
  <si>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</si>
  <si>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</si>
  <si>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</si>
  <si>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</si>
  <si>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</si>
  <si>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</si>
  <si>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</si>
  <si>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</si>
  <si>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</si>
  <si>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</si>
  <si>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</si>
  <si>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</si>
  <si>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</si>
  <si>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</si>
  <si>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</si>
  <si>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</si>
  <si>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</si>
  <si>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</si>
  <si>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</si>
  <si>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</si>
  <si>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</si>
  <si>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</si>
  <si>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</si>
  <si>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</si>
  <si>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</si>
  <si>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</si>
  <si>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</si>
  <si>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</si>
  <si>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</si>
  <si>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</si>
  <si>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</si>
  <si>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</si>
  <si>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</si>
  <si>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</si>
  <si>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</si>
  <si>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</si>
  <si>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</si>
  <si>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</si>
  <si>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</si>
  <si>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</si>
  <si>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</si>
  <si>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</si>
  <si>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</si>
  <si>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</si>
  <si>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</si>
  <si>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</si>
  <si>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</si>
  <si>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</si>
  <si>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</si>
  <si>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</si>
  <si>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</si>
  <si>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</si>
  <si>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</si>
  <si>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</si>
  <si>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</si>
  <si>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</si>
  <si>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</si>
  <si>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</si>
  <si>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</si>
  <si>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</si>
  <si>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</si>
  <si>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</si>
  <si>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</si>
  <si>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</si>
  <si>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</si>
  <si>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</si>
  <si>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</si>
  <si>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</si>
  <si>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</si>
  <si>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</si>
  <si>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</si>
  <si>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</si>
  <si>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</si>
  <si>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</si>
  <si>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</si>
  <si>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</si>
  <si>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</si>
  <si>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</si>
  <si>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</si>
  <si>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</si>
  <si>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</si>
  <si>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</si>
  <si>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</si>
  <si>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</si>
  <si>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</si>
  <si>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</si>
  <si>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</si>
  <si>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</si>
  <si>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</si>
  <si>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</si>
  <si>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</si>
  <si>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</si>
  <si>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</si>
  <si>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</si>
  <si>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</si>
  <si>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</si>
  <si>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</si>
  <si>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</si>
  <si>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</si>
  <si>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</si>
  <si>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</si>
  <si>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</si>
  <si>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</si>
  <si>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</si>
  <si>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</si>
  <si>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</si>
  <si>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</si>
  <si>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</si>
  <si>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</si>
  <si>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</si>
  <si>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</si>
  <si>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</si>
  <si>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</si>
  <si>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</si>
  <si>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</si>
  <si>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</si>
  <si>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</si>
  <si>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</si>
  <si>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</si>
  <si>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</si>
  <si>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</si>
  <si>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</si>
  <si>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</si>
  <si>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</si>
  <si>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</si>
  <si>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</si>
  <si>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</si>
  <si>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</si>
  <si>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</si>
  <si>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</si>
  <si>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</si>
  <si>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</si>
  <si>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</si>
  <si>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</si>
  <si>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</si>
  <si>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</si>
  <si>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</si>
  <si>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</si>
  <si>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</si>
  <si>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</si>
  <si>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</si>
  <si>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</si>
  <si>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</si>
  <si>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</si>
  <si>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</si>
  <si>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</si>
  <si>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</si>
  <si>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</si>
  <si>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</si>
  <si>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</si>
  <si>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</si>
  <si>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</si>
  <si>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</si>
  <si>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</si>
  <si>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</si>
  <si>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</si>
  <si>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</si>
  <si>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</si>
  <si>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</si>
  <si>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</si>
  <si>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</si>
  <si>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</si>
  <si>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</si>
  <si>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</si>
  <si>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</si>
  <si>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</si>
  <si>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</si>
  <si>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</si>
  <si>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</si>
  <si>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</si>
  <si>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</si>
  <si>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</si>
  <si>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</si>
  <si>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</si>
  <si>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</si>
  <si>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</si>
  <si>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</si>
  <si>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</si>
  <si>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</si>
  <si>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</si>
  <si>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</si>
  <si>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</si>
  <si>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</si>
  <si>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</si>
  <si>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</si>
  <si>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</si>
  <si>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</si>
  <si>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</si>
  <si>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</si>
  <si>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</si>
  <si>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</si>
  <si>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</si>
  <si>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</si>
  <si>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</si>
  <si>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</si>
  <si>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</si>
  <si>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</si>
  <si>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</si>
  <si>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</si>
  <si>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</si>
  <si>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</si>
  <si>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</si>
  <si>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</si>
  <si>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</si>
  <si>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</si>
  <si>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</si>
  <si>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</si>
  <si>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</si>
  <si>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</si>
  <si>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</si>
  <si>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</si>
  <si>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</si>
  <si>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</si>
  <si>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</si>
  <si>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</si>
  <si>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</si>
  <si>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</si>
  <si>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</si>
  <si>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</si>
  <si>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</si>
  <si>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</si>
  <si>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</si>
  <si>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</si>
  <si>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</si>
  <si>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</si>
  <si>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</si>
  <si>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</si>
  <si>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</si>
  <si>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</si>
  <si>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</si>
  <si>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</si>
  <si>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</si>
  <si>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</si>
  <si>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</si>
  <si>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</si>
  <si>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</si>
  <si>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</si>
  <si>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</si>
  <si>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</si>
  <si>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</si>
  <si>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</si>
  <si>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</si>
  <si>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</si>
  <si>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</si>
  <si>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</si>
  <si>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</si>
  <si>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</si>
  <si>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</si>
  <si>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</si>
  <si>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</si>
  <si>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</si>
  <si>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</si>
  <si>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</si>
  <si>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</si>
  <si>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</si>
  <si>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</si>
  <si>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</si>
  <si>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</si>
  <si>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</si>
  <si>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</si>
  <si>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</si>
  <si>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</si>
  <si>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</si>
  <si>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</si>
  <si>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</si>
  <si>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</si>
  <si>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</si>
  <si>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</si>
  <si>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</si>
  <si>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</si>
  <si>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</si>
  <si>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</si>
  <si>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</si>
  <si>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</si>
  <si>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</si>
  <si>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</si>
  <si>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</si>
  <si>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</si>
  <si>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</si>
  <si>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</si>
  <si>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</si>
  <si>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</si>
  <si>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</si>
  <si>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</si>
  <si>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</si>
  <si>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</si>
  <si>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</si>
  <si>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</si>
  <si>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</si>
  <si>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</si>
  <si>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</si>
  <si>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</si>
  <si>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</si>
  <si>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</si>
  <si>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</si>
  <si>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</si>
  <si>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</si>
  <si>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</si>
  <si>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</si>
  <si>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</si>
  <si>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</si>
  <si>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</si>
  <si>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</si>
  <si>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</si>
  <si>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</si>
  <si>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</si>
  <si>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</si>
  <si>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</si>
  <si>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</si>
  <si>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</si>
  <si>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</si>
  <si>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</si>
  <si>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</si>
  <si>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</si>
  <si>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</si>
  <si>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</si>
  <si>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</si>
  <si>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</si>
  <si>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</si>
  <si>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</si>
  <si>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</si>
  <si>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</si>
  <si>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</si>
  <si>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</si>
  <si>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</si>
  <si>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</si>
  <si>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</si>
  <si>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</si>
  <si>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</si>
  <si>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</si>
  <si>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</si>
  <si>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</si>
  <si>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</si>
  <si>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</si>
  <si>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</si>
  <si>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</si>
  <si>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</si>
  <si>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</si>
  <si>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</si>
  <si>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</si>
  <si>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</si>
  <si>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</si>
  <si>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</si>
  <si>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</si>
  <si>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</si>
  <si>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</si>
  <si>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</si>
  <si>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</si>
  <si>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</si>
  <si>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</si>
  <si>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</si>
  <si>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</si>
  <si>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</si>
  <si>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</si>
  <si>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</si>
  <si>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</si>
  <si>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</si>
  <si>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</si>
  <si>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</si>
  <si>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</si>
  <si>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</si>
  <si>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</si>
  <si>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</si>
  <si>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</si>
  <si>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</si>
  <si>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</si>
  <si>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</si>
  <si>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</si>
  <si>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</si>
  <si>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</si>
  <si>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</si>
  <si>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</si>
  <si>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</si>
  <si>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</si>
  <si>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</si>
  <si>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</si>
  <si>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</si>
  <si>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</si>
  <si>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</si>
  <si>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</si>
  <si>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</si>
  <si>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</si>
  <si>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</si>
  <si>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</si>
  <si>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</si>
  <si>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</si>
  <si>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</si>
  <si>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</si>
  <si>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</si>
  <si>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</si>
  <si>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</si>
  <si>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</si>
  <si>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</si>
  <si>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</si>
  <si>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</si>
  <si>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</si>
  <si>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</si>
  <si>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</si>
  <si>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</si>
  <si>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</si>
  <si>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</si>
  <si>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</si>
  <si>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</si>
  <si>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</si>
  <si>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</si>
  <si>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</si>
  <si>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</si>
  <si>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</si>
  <si>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</si>
  <si>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</si>
  <si>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</si>
  <si>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PCM-20251018-00000446 </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</si>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</sst>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D11" sqref="D11"/>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285.37768634259555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4.8823738425926422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c r="B4" s="159" t="str">
        <f>IFERROR(VLOOKUP(D4,DB!A:K,11,0),"")</f>
        <v/>
      </c>
      <c r="C4" s="139"/>
      <c r="D4" s="139"/>
      <c r="E4" s="140"/>
      <c r="F4" s="141"/>
      <c r="G4" s="142">
        <f ca="1">IFERROR(NOW()-F4,"")</f>
        <v>45948.326112268522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45948.326112268522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45948.326112268522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45948.326112268522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45948.326112268522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45948.326112268522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45948.326112268522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45948.326112268522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45948.326112268522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45948.326112268522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45948.326112268522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45948.326112268522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45948.326112268522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45948.326112268522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45948.326112268522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45948.326112268522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45948.326112268522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45948.326112268522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45948.326112268522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45948.326112268522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45948.326112268522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45948.326112268522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45948.326112268522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45948.326112268522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45948.326112268522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45948.326112268522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45948.326112268522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45948.326112268522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45948.326112268522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45948.326112268522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45948.326112268522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45948.326112268522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45948.326112268522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45948.326112268522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45948.326112268522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45948.326112268522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45948.326112268522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45948.326112268522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45948.326112268522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45948.326112268522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45948.326112268522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45948.326112268522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45948.326112268522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45948.326112268522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45948.326112268522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45948.326112268522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45948.326112268522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45948.326112268522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45948.326112268522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45948.326112268522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45948.326112268522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45948.326112268522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45948.326112268522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45948.326112268522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45948.326112268522</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45948.326112268522</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45948.326112268522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45948.326112268522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45948.326112268522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45948.326112268522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45948.326112268522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45948.326112268522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45948.326112268522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45948.326112268522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45948.326112268522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45948.326112268522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45948.326112268522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45948.326112268522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45948.326112268522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45948.326112268522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45948.326112268522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45948.326112268522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45948.326112268522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45948.326112268522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45948.326112268522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45948.326112268522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45948.326112268522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45948.326112268522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45948.326112268522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45948.326112268522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45948.326112268522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45948.326112268522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45948.326112268522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45948.326112268522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45948.326112268522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45948.326112268522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45948.326112268522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45948.326112268522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45948.326112268522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45948.326112268522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45948.326112268522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45948.326112268522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45948.326112268522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45948.326112268522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45948.326112268522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45948.326112268522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45948.326112268522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45948.326112268522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45948.326112268522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45948.326112268522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45948.326112268522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45948.326112268522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45948.326112268522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45948.326112268522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45948.326112268522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45948.326112268522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45948.326112268522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45948.326112268522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45948.326112268522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45948.326112268522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45948.326112268522</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45948.326112268522</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K10" sqref="K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141.59902893519029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123.32627430556022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3.8303368055567262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0.54208449074212695</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39056</v>
      </c>
      <c r="B7" s="18" t="str">
        <f>IFERROR(VLOOKUP(D7,DB!A:K,11,0),"")</f>
        <v>R2</v>
      </c>
      <c r="C7" s="18">
        <v>2</v>
      </c>
      <c r="D7" s="117" t="s">
        <v>26759</v>
      </c>
      <c r="E7" s="117" t="s">
        <v>38964</v>
      </c>
      <c r="F7" s="118">
        <v>45948.320960648147</v>
      </c>
      <c r="G7" s="119">
        <f ca="1">IFERROR(NOW()-F7,"-")</f>
        <v>5.1516203748178668E-3</v>
      </c>
      <c r="H7" s="118">
        <v>45948.305150462962</v>
      </c>
      <c r="I7" s="18" t="str">
        <f>IFERROR(VLOOKUP(D7,DB!A:F,6,0),"")</f>
        <v>SCECO</v>
      </c>
      <c r="J7" s="18" t="str">
        <f>IFERROR(VLOOKUP(D7,DB!A:G,7,0),"")</f>
        <v>Dead</v>
      </c>
      <c r="K7" s="19" t="s">
        <v>39057</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39058</v>
      </c>
      <c r="B8" s="18" t="str">
        <f>IFERROR(VLOOKUP(D8,DB!A:K,11,0),"")</f>
        <v>R2</v>
      </c>
      <c r="C8" s="18">
        <v>3</v>
      </c>
      <c r="D8" s="64" t="s">
        <v>24650</v>
      </c>
      <c r="E8" s="117" t="s">
        <v>38964</v>
      </c>
      <c r="F8" s="118">
        <v>45948.321712962963</v>
      </c>
      <c r="G8" s="119">
        <f ca="1">IFERROR(NOW()-F8,"-")</f>
        <v>4.3993055587634444E-3</v>
      </c>
      <c r="H8" s="118">
        <v>45948.308611111112</v>
      </c>
      <c r="I8" s="18" t="str">
        <f>IFERROR(VLOOKUP(D8,DB!A:F,6,0),"")</f>
        <v>SCECO</v>
      </c>
      <c r="J8" s="18" t="str">
        <f>IFERROR(VLOOKUP(D8,DB!A:G,7,0),"")</f>
        <v>Dead</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45948.326112268522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45948.326112268522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45948.326112268522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45948.326112268522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45948.326112268522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45948.326112268522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45948.326112268522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45948.326112268522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45948.326112268522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45948.326112268522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45948.326112268522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45948.326112268522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45948.326112268522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45948.326112268522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45948.326112268522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45948.326112268522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45948.326112268522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45948.326112268522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45948.326112268522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45948.326112268522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45948.326112268522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45948.326112268522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45948.326112268522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45948.326112268522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45948.326112268522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45948.326112268522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45948.326112268522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45948.326112268522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45948.326112268522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45948.326112268522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45948.326112268522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45948.326112268522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45948.326112268522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45948.326112268522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45948.326112268522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45948.326112268522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45948.326112268522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45948.326112268522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45948.326112268522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45948.326112268522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45948.326112268522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45948.326112268522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45948.326112268522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45948.326112268522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45948.326112268522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45948.326112268522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45948.326112268522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45948.326112268522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45948.326112268522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45948.326112268522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45948.326112268522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45948.326112268522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45948.326112268522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45948.326112268522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45948.326112268522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45948.326112268522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45948.326112268522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45948.326112268522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45948.326112268522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45948.326112268522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45948.326112268522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45948.326112268522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45948.326112268522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45948.326112268522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45948.326112268522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45948.326112268522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45948.326112268522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45948.326112268522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45948.326112268522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45948.326112268522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45948.326112268522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45948.326112268522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45948.326112268522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45948.326112268522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45948.326112268522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45948.326112268522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45948.326112268522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45948.326112268522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45948.326112268522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45948.326112268522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45948.326112268522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45948.326112268522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45948.326112268522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45948.326112268522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45948.326112268522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45948.326112268522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45948.326112268522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45948.326112268522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45948.326112268522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45948.326112268522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45948.326112268522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45948.326112268522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45948.326112268522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45948.326112268522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45948.326112268522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45948.326112268522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45948.326112268522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45948.326112268522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45948.326112268522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39059</v>
      </c>
      <c r="B2" s="64" t="str">
        <f>IFERROR(VLOOKUP(D2,DB!A:K,11,0),"")</f>
        <v>R3</v>
      </c>
      <c r="C2" s="18">
        <v>1</v>
      </c>
      <c r="D2" s="18" t="s">
        <v>19137</v>
      </c>
      <c r="E2" s="18" t="s">
        <v>38964</v>
      </c>
      <c r="F2" s="20">
        <v>45948.272499999999</v>
      </c>
      <c r="G2" s="21">
        <f t="shared" ref="G2:G51" ca="1" si="0">IFERROR(NOW()-F2,"-")</f>
        <v>5.3612268522556406E-2</v>
      </c>
      <c r="H2" s="22">
        <v>45948.267291666663</v>
      </c>
      <c r="I2" s="19" t="str">
        <f>IFERROR(VLOOKUP(D2,DB!A:F,6,0),"")</f>
        <v>Generator-SG</v>
      </c>
      <c r="J2" s="18" t="str">
        <f>IFERROR(VLOOKUP(D2,DB!A:G,7,0),"")</f>
        <v>Vandalized</v>
      </c>
      <c r="K2" s="47" t="s">
        <v>39060</v>
      </c>
      <c r="L2" s="23" t="str">
        <f>IFERROR(VLOOKUP(D2,DB!A:I,9,0),"")</f>
        <v>Latis</v>
      </c>
    </row>
    <row r="3" spans="1:13" ht="15" customHeight="1">
      <c r="A3" s="19"/>
      <c r="B3" s="64" t="str">
        <f>IFERROR(VLOOKUP(D3,DB!A:K,11,0),"")</f>
        <v/>
      </c>
      <c r="C3" s="18"/>
      <c r="D3" s="64"/>
      <c r="E3" s="18"/>
      <c r="F3" s="20"/>
      <c r="G3" s="21">
        <f t="shared" ca="1" si="0"/>
        <v>45948.326112268522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45948.326112268522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45948.326112268522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45948.326112268522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45948.326112268522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45948.326112268522</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45948.326112268522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45948.326112268522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45948.326112268522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45948.326112268522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45948.326112268522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45948.326112268522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45948.326112268522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45948.326112268522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45948.326112268522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45948.326112268522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45948.326112268522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45948.326112268522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45948.326112268522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45948.326112268522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45948.326112268522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45948.326112268522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45948.326112268522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45948.326112268522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45948.326112268522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45948.326112268522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45948.326112268522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45948.326112268522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45948.326112268522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45948.326112268522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45948.326112268522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45948.326112268522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45948.326112268522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45948.326112268522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45948.326112268522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45948.326112268522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45948.326112268522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45948.326112268522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45948.326112268522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45948.326112268522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45948.326112268522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45948.326112268522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45948.326112268522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45948.326112268522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45948.326112268522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45948.326112268522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45948.326112268522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45948.326112268522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45948.326112268522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45948.326112268522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45948.326112268522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45948.326112268522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45948.326112268522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45948.326112268522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45948.326112268522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45948.326112268522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45948.326112268522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45948.326112268522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45948.326112268522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45948.326112268522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45948.326112268522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45948.326112268522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45948.326112268522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45948.326112268522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45948.326112268522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45948.326112268522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45948.326112268522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45948.326112268522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45948.326112268522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45948.326112268522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45948.326112268522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45948.326112268522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45948.326112268522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45948.326112268522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45948.326112268522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45948.326112268522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45948.326112268522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45948.326112268522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45948.326112268522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45948.326112268522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45948.326112268522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45948.326112268522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45948.326112268522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45948.326112268522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45948.326112268522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45948.326112268522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45948.326112268522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45948.326112268522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45948.326112268522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45948.326112268522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45948.326112268522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45948.326112268522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45948.326112268522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45948.326112268522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45948.326112268522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45948.326112268522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45948.326112268522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45948.326112268522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45948.326112268522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45948.326112268522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45948.326112268522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45948.326112268522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45948.326112268522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45948.326112268522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45948.326112268522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45948.326112268522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45948.326112268522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45948.326112268522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45948.326112268522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45948.326112268522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45948.326112268522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45948.326112268522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45948.326112268522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45948.326112268522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45948.326112268522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45948.326112268522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45948.326112268522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45948.326112268522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45948.326112268522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45948.326112268522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45948.326112268522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45948.326112268522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45948.326112268522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45948.326112268522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45948.326112268522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45948.326112268522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45948.326112268522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45948.326112268522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45948.326112268522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45948.326112268522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45948.326112268522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45948.326112268522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45948.326112268522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45948.326112268522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45948.326112268522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45948.326112268522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45948.326112268522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45948.326112268522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45948.326112268522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45948.326112268522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45948.326112268522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45948.326112268522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45948.326112268522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45948.326112268522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45948.326112268522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45948.326112268522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45948.326112268522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45948.326112268522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45948.326112268522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45948.326112268522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45948.326112268522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45948.326112268522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45948.326112268522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45948.326112268522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45948.326112268522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45948.326112268522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45948.326112268522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45948.326112268522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45948.326112268522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45948.326112268522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45948.326112268522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45948.326112268522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45948.326112268522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45948.326112268522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45948.326112268522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45948.326112268522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45948.326112268522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45948.326112268522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45948.326112268522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45948.326112268522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45948.326112268522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45948.326112268522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45948.326112268522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45948.326112268522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45948.326112268522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45948.326112268522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45948.326112268522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45948.326112268522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45948.326112268522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45948.326112268522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45948.326112268522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45948.326112268522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45948.326112268522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45948.326112268522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45948.326112268522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45948.326112268522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45948.326112268522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45948.326112268522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45948.326112268522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45948.326112268522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45948.326112268522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45948.326112268522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45948.326112268522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45948.326112268522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45948.326112268522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45948.326112268522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45948.326112268522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45948.326112268522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45948.326112268522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45948.326112268522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45948.326112268522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45948.326112268522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45948.326112268522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45948.326112268522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45948.326112268522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45948.326112268522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45948.326112268522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45948.326112268522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45948.326112268522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45948.326112268522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45948.326112268522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45948.326112268522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45948.326112268522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45948.326112268522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45948.326112268522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45948.326112268522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45948.326112268522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45948.326112268522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45948.326112268522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45948.326112268522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45948.326112268522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45948.326112268522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45948.326112268522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45948.326112268522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45948.326112268522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45948.326112268522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45948.326112268522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45948.326112268522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45948.326112268522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45948.326112268522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45948.326112268522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45948.326112268522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45948.326112268522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45948.326112268522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45948.326112268522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45948.326112268522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45948.326112268522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45948.326112268522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45948.326112268522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45948.326112268522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45948.326112268522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45948.326112268522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45948.326112268522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45948.326112268522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45948.326112268522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45948.326112268522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45948.326112268522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45948.326112268522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45948.326112268522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45948.326112268522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45948.326112268522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45948.326112268522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45948.326112268522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45948.326112268522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45948.326112268522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45948.326112268522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45948.326112268522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45948.326112268522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45948.326112268522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45948.326112268522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45948.326112268522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45948.326112268522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45948.326112268522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45948.326112268522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45948.326112268522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45948.326112268522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45948.326112268522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45948.326112268522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45948.326112268522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45948.326112268522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45948.326112268522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45948.326112268522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45948.326112268522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45948.326112268522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45948.326112268522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45948.326112268522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45948.326112268522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45948.326112268522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45948.326112268522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45948.326112268522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45948.326112268522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45948.326112268522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45948.326112268522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45948.326112268522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45948.326112268522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45948.326112268522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45948.326112268522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45948.326112268522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45948.326112268522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45948.326112268522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45948.326112268522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45948.326112268522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45948.326112268522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45948.326112268522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45948.326112268522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45948.326112268522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45948.326112268522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45948.326112268522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45948.326112268522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45948.326112268522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45948.326112268522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45948.326112268522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45948.326112268522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45948.326112268522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45948.326112268522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45948.326112268522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45948.326112268522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45948.326112268522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45948.326112268522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45948.326112268522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45948.326112268522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45948.326112268522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45948.326112268522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45948.326112268522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45948.326112268522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45948.326112268522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45948.326112268522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45948.326112268522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45948.326112268522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45948.326112268522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45948.326112268522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45948.326112268522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45948.326112268522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45948.326112268522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45948.326112268522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45948.326112268522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45948.326112268522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45948.326112268522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45948.326112268522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45948.326112268522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45948.326112268522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45948.326112268522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45948.326112268522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45948.326112268522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45948.326112268522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45948.326112268522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45948.326112268522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45948.326112268522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45948.326112268522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45948.326112268522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45948.326112268522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45948.326112268522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45948.326112268522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45948.326112268522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45948.326112268522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45948.326112268522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45948.326112268522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45948.326112268522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45948.326112268522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45948.326112268522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45948.326112268522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45948.326112268522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45948.326112268522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45948.326112268522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45948.326112268522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45948.326112268522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45948.326112268522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45948.326112268522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45948.326112268522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45948.326112268522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45948.326112268522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45948.326112268522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45948.326112268522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45948.326112268522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45948.326112268522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45948.326112268522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45948.326112268522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45948.326112268522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45948.326112268522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45948.326112268522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45948.326112268522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45948.326112268522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45948.326112268522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45948.326112268522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45948.326112268522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45948.326112268522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45948.326112268522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45948.326112268522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45948.326112268522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45948.326112268522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45948.326112268522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45948.326112268522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45948.326112268522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45948.326112268522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45948.326112268522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45948.326112268522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45948.326112268522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45948.326112268522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45948.326112268522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45948.326112268522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45948.326112268522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45948.326112268522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45948.326112268522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45948.326112268522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45948.326112268522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45948.326112268522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45948.326112268522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45948.326112268522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45948.326112268522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45948.326112268522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45948.326112268522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45948.326112268522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45948.326112268522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45948.326112268522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45948.326112268522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45948.326112268522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45948.326112268522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45948.326112268522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45948.326112268522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45948.326112268522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45948.326112268522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45948.326112268522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45948.326112268522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45948.326112268522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45948.326112268522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45948.326112268522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45948.326112268522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45948.326112268522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45948.326112268522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45948.326112268522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45948.326112268522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45948.326112268522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45948.326112268522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45948.326112268522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45948.326112268522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45948.326112268522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45948.326112268522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45948.326112268522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45948.326112268522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45948.326112268522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45948.326112268522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45948.326112268522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45948.326112268522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45948.326112268522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45948.326112268522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45948.326112268522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45948.326112268522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45948.326112268522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45948.326112268522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45948.326112268522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45948.326112268522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45948.326112268522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45948.326112268522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45948.326112268522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45948.326112268522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45948.326112268522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45948.326112268522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45948.326112268522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45948.326112268522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45948.326112268522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45948.326112268522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45948.326112268522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45948.326112268522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45948.326112268522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45948.326112268522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45948.326112268522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45948.326112268522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45948.326112268522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45948.326112268522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45948.326112268522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45948.326112268522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45948.326112268522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45948.326112268522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45948.326112268522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45948.326112268522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45948.326112268522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45948.326112268522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45948.326112268522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45948.326112268522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45948.326112268522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45948.326112268522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45948.326112268522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45948.326112268522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45948.326112268522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45948.326112268522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45948.326112268522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45948.326112268522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45948.326112268522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45948.326112268522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45948.326112268522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45948.326112268522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45948.326112268522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45948.326112268522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45948.326112268522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45948.326112268522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45948.326112268522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45948.326112268522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45948.326112268522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45948.326112268522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45948.326112268522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45948.326112268522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45948.326112268522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45948.326112268522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45948.326112268522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45948.326112268522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45948.326112268522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45948.326112268522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45948.326112268522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45948.326112268522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45948.326112268522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45948.326112268522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45948.326112268522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45948.326112268522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45948.326112268522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45948.326112268522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45948.326112268522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45948.326112268522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45948.326112268522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45948.326112268522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45948.326112268522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45948.326112268522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45948.326112268522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45948.326112268522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45948.326112268522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45948.326112268522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45948.326112268522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45948.326112268522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45948.326112268522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45948.326112268522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45948.326112268522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45948.326112268522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45948.326112268522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45948.326112268522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45948.326112268522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45948.326112268522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45948.326112268522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45948.326112268522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45948.326112268522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45948.326112268522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45948.326112268522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45948.326112268522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45948.326112268522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45948.326112268522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45948.326112268522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45948.326112268522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45948.326112268522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45948.326112268522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45948.326112268522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45948.326112268522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45948.326112268522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45948.326112268522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45948.326112268522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45948.326112268522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45948.326112268522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45948.326112268522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45948.326112268522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45948.326112268522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45948.326112268522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45948.326112268522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45948.326112268522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45948.326112268522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45948.326112268522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45948.326112268522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45948.326112268522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45948.326112268522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45948.326112268522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45948.326112268522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45948.326112268522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45948.326112268522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45948.326112268522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45948.326112268522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45948.326112268522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45948.326112268522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45948.326112268522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45948.326112268522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45948.326112268522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45948.326112268522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45948.326112268522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45948.326112268522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45948.326112268522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45948.326112268522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45948.326112268522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45948.326112268522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45948.326112268522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45948.326112268522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45948.326112268522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45948.326112268522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45948.326112268522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45948.326112268522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45948.326112268522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45948.326112268522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45948.326112268522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45948.326112268522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45948.326112268522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45948.326112268522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45948.326112268522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45948.326112268522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45948.326112268522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45948.326112268522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45948.326112268522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45948.326112268522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45948.326112268522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45948.326112268522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45948.326112268522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45948.326112268522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45948.326112268522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45948.326112268522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45948.326112268522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45948.326112268522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45948.326112268522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45948.326112268522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45948.326112268522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45948.326112268522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45948.326112268522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45948.326112268522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45948.326112268522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45948.326112268522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45948.326112268522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45948.326112268522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45948.326112268522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45948.326112268522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45948.326112268522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45948.326112268522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45948.326112268522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45948.326112268522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45948.326112268522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45948.326112268522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45948.326112268522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45948.326112268522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45948.326112268522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45948.326112268522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45948.326112268522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45948.326112268522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45948.326112268522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45948.326112268522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45948.326112268522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45948.326112268522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45948.326112268522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45948.326112268522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45948.326112268522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45948.326112268522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45948.326112268522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45948.326112268522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45948.326112268522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45948.326112268522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45948.326112268522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45948.326112268522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45948.326112268522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45948.326112268522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45948.326112268522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45948.326112268522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45948.326112268522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45948.326112268522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45948.326112268522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45948.326112268522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45948.326112268522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45948.326112268522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45948.326112268522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45948.326112268522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45948.326112268522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45948.326112268522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45948.326112268522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45948.326112268522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45948.326112268522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45948.326112268522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45948.326112268522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45948.326112268522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45948.326112268522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45948.326112268522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45948.326112268522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45948.326112268522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45948.326112268522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45948.326112268522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45948.326112268522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45948.326112268522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45948.326112268522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45948.326112268522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45948.326112268522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45948.326112268522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45948.326112268522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45948.326112268522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45948.326112268522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45948.326112268522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45948.326112268522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45948.326112268522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45948.326112268522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45948.326112268522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45948.326112268522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45948.326112268522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45948.326112268522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45948.326112268522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45948.326112268522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45948.326112268522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45948.326112268522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45948.326112268522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45948.326112268522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45948.326112268522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45948.326112268522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45948.326112268522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45948.326112268522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45948.326112268522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45948.326112268522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45948.326112268522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45948.326112268522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45948.326112268522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45948.326112268522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45948.326112268522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45948.326112268522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45948.326112268522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45948.326112268522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45948.326112268522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45948.326112268522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45948.326112268522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45948.326112268522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45948.326112268522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45948.326112268522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45948.326112268522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45948.326112268522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45948.326112268522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45948.326112268522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45948.326112268522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45948.326112268522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45948.326112268522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45948.326112268522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45948.326112268522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45948.326112268522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45948.326112268522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45948.326112268522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45948.326112268522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45948.326112268522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45948.326112268522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45948.326112268522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45948.326112268522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45948.326112268522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45948.326112268522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45948.326112268522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45948.326112268522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45948.326112268522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45948.326112268522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45948.326112268522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45948.326112268522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45948.326112268522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45948.326112268522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45948.326112268522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45948.326112268522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45948.326112268522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45948.326112268522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45948.326112268522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45948.326112268522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45948.326112268522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45948.326112268522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45948.326112268522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45948.326112268522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45948.326112268522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45948.326112268522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45948.326112268522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45948.326112268522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45948.326112268522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45948.326112268522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45948.326112268522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45948.326112268522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45948.326112268522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45948.326112268522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45948.326112268522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45948.326112268522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45948.326112268522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45948.326112268522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45948.326112268522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45948.326112268522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45948.326112268522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45948.326112268522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45948.326112268522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45948.326112268522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45948.326112268522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45948.326112268522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45948.326112268522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45948.326112268522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45948.326112268522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45948.326112268522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45948.326112268522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45948.326112268522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45948.326112268522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45948.326112268522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45948.326112268522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45948.326112268522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45948.326112268522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45948.326112268522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45948.326112268522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45948.326112268522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45948.326112268522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45948.326112268522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45948.326112268522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45948.326112268522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45948.326112268522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45948.326112268522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45948.326112268522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45948.326112268522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45948.326112268522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45948.326112268522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45948.326112268522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45948.326112268522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45948.326112268522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45948.326112268522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45948.326112268522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45948.326112268522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45948.326112268522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45948.326112268522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45948.326112268522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45948.326112268522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45948.326112268522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45948.326112268522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45948.326112268522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45948.326112268522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45948.326112268522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45948.326112268522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45948.326112268522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45948.326112268522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45948.326112268522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45948.326112268522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45948.326112268522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45948.326112268522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45948.326112268522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45948.326112268522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45948.326112268522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45948.326112268522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45948.326112268522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45948.326112268522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45948.326112268522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45948.326112268522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45948.326112268522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45948.326112268522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45948.326112268522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45948.326112268522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45948.326112268522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45948.326112268522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45948.326112268522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45948.326112268522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45948.326112268522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45948.326112268522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45948.326112268522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45948.326112268522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45948.326112268522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45948.326112268522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45948.326112268522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45948.326112268522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45948.326112268522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45948.326112268522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45948.326112268522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45948.326112268522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45948.326112268522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45948.326112268522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45948.326112268522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45948.326112268522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45948.326112268522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45948.326112268522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45948.326112268522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45948.326112268522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45948.326112268522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45948.326112268522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45948.326112268522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45948.326112268522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45948.326112268522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45948.326112268522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45948.326112268522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45948.326112268522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45948.326112268522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45948.326112268522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45948.326112268522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45948.326112268522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45948.326112268522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45948.326112268522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45948.326112268522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45948.326112268522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45948.326112268522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45948.326112268522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45948.326112268522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45948.326112268522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45948.326112268522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45948.326112268522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45948.326112268522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45948.326112268522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45948.326112268522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45948.326112268522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45948.326112268522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45948.326112268522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45948.326112268522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45948.326112268522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45948.326112268522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45948.326112268522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45948.326112268522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45948.326112268522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45948.326112268522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45948.326112268522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45948.326112268522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45948.326112268522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45948.326112268522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45948.326112268522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45948.326112268522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45948.326112268522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45948.326112268522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45948.326112268522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45948.326112268522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45948.326112268522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45948.326112268522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45948.326112268522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45948.326112268522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45948.326112268522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45948.326112268522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45948.326112268522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45948.326112268522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45948.326112268522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45948.326112268522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45948.326112268522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45948.326112268522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45948.326112268522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45948.326112268522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45948.326112268522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45948.326112268522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45948.326112268522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45948.326112268522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45948.326112268522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45948.326112268522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45948.326112268522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45948.326112268522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45948.326112268522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45948.326112268522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45948.326112268522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45948.326112268522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45948.326112268522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45948.326112268522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45948.326112268522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45948.326112268522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45948.326112268522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45948.326112268522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45948.326112268522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45948.326112268522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45948.326112268522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45948.326112268522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45948.326112268522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45948.326112268522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45948.326112268522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45948.326112268522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45948.326112268522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45948.326112268522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45948.326112268522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45948.326112268522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45948.326112268522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45948.326112268522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45948.326112268522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45948.326112268522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45948.326112268522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45948.326112268522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45948.326112268522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45948.326112268522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45948.326112268522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45948.326112268522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45948.326112268522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45948.326112268522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45948.326112268522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45948.326112268522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45948.326112268522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45948.326112268522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45948.326112268522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45948.326112268522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45948.326112268522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45948.326112268522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45948.326112268522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45948.326112268522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45948.326112268522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45948.326112268522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45948.326112268522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45948.326112268522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45948.326112268522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45948.326112268522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45948.326112268522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45948.326112268522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45948.326112268522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45948.326112268522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45948.326112268522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45948.326112268522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45948.326112268522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45948.326112268522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45948.326112268522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45948.326112268522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45948.326112268522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45948.326112268522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45948.326112268522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45948.326112268522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45948.326112268522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45948.326112268522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45948.326112268522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45948.326112268522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45948.326112268522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45948.326112268522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45948.326112268522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45948.326112268522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45948.326112268522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45948.326112268522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45948.326112268522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45948.326112268522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45948.326112268522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45948.326112268522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45948.326112268522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45948.326112268522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45948.326112268522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45948.326112268522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45948.326112268522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45948.326112268522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45948.326112268522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45948.326112268522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45948.326112268522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45948.326112268522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45948.326112268522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45948.326112268522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45948.326112268522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45948.326112268522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45948.326112268522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45948.326112268522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45948.326112268522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45948.326112268522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45948.326112268522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45948.326112268522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45948.326112268522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45948.326112268522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45948.326112268522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45948.326112268522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45948.326112268522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45948.326112268522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45948.326112268522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45948.326112268522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45948.326112268522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45948.326112268522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45948.326112268522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45948.326112268522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45948.326112268522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45948.326112268522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45948.326112268522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45948.326112268522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45948.326112268522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45948.326112268522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45948.326112268522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45948.326112268522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45948.326112268522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45948.326112268522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45948.326112268522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45948.326112268522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45948.326112268522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45948.326112268522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45948.326112268522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45948.326112268522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45948.326112268522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45948.326112268522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45948.326112268522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45948.326112268522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45948.326112268522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45948.326112268522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45948.326112268522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45948.326112268522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45948.326112268522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45948.326112268522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45948.326112268522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45948.326112268522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45948.326112268522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45948.326112268522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45948.326112268522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45948.326112268522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45948.326112268522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45948.326112268522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45948.326112268522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45948.326112268522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45948.326112268522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45948.326112268522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45948.326112268522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45948.326112268522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45948.326112268522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45948.326112268522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45948.326112268522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45948.326112268522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45948.326112268522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45948.326112268522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45948.326112268522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45948.326112268522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45948.326112268522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45948.326112268522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45948.326112268522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45948.326112268522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45948.326112268522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45948.326112268522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45948.326112268522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45948.326112268522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45948.326112268522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45948.326112268522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45948.326112268522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45948.326112268522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45948.326112268522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45948.326112268522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45948.326112268522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45948.326112268522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45948.326112268522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45948.326112268522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45948.326112268522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45948.326112268522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45948.326112268522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45948.326112268522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45948.326112268522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45948.326112268522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45948.326112268522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45948.326112268522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45948.326112268522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45948.326112268522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45948.326112268522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45948.326112268522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45948.326112268522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45948.326112268522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45948.326112268522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45948.326112268522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45948.326112268522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45948.326112268522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45948.326112268522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45948.326112268522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45948.326112268522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45948.326112268522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45948.326112268522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45948.326112268522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45948.326112268522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45948.326112268522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45948.326112268522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45948.326112268522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45948.326112268522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45948.326112268522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45948.326112268522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45948.326112268522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45948.326112268522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45948.326112268522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45948.326112268522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45948.326112268522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45948.326112268522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45948.326112268522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45948.326112268522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45948.326112268522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45948.326112268522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45948.326112268522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45948.326112268522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45948.326112268522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45948.326112268522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45948.326112268522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45948.326112268522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45948.326112268522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45948.326112268522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45948.326112268522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45948.326112268522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45948.326112268522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45948.326112268522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45948.326112268522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45948.326112268522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45948.326112268522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45948.326112268522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45948.326112268522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45948.326112268522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45948.326112268522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45948.326112268522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45948.326112268522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39061</v>
      </c>
      <c r="B2" s="99" t="str">
        <f>IFERROR(VLOOKUP(D2,DB!A:K,11,0),"")</f>
        <v>R4</v>
      </c>
      <c r="C2" s="100">
        <v>1</v>
      </c>
      <c r="D2" s="96" t="s">
        <v>35082</v>
      </c>
      <c r="E2" s="101" t="s">
        <v>38964</v>
      </c>
      <c r="F2" s="102">
        <v>45703.480717592596</v>
      </c>
      <c r="G2" s="103">
        <f ca="1">IFERROR(NOW()-F2,"")</f>
        <v>244.84539467592549</v>
      </c>
      <c r="H2" s="102">
        <v>45703.474768518521</v>
      </c>
      <c r="I2" s="99" t="str">
        <f>IFERROR(VLOOKUP(D2,DB!A:F,6,0),"")</f>
        <v>SCECO</v>
      </c>
      <c r="J2" s="99" t="str">
        <f>IFERROR(VLOOKUP(D2,DB!A:G,7,0),"")</f>
        <v>Dead</v>
      </c>
      <c r="K2" s="104" t="s">
        <v>39062</v>
      </c>
      <c r="L2" s="96" t="str">
        <f>IFERROR(VLOOKUP(D2,DB!A:I,9,0),"")</f>
        <v>Latis</v>
      </c>
    </row>
    <row r="3" spans="1:16" ht="15" customHeight="1">
      <c r="A3" s="124" t="s">
        <v>39063</v>
      </c>
      <c r="B3" s="124" t="str">
        <f>IFERROR(VLOOKUP(D3,DB!A:K,11,0),"")</f>
        <v>R4</v>
      </c>
      <c r="C3" s="125">
        <v>2</v>
      </c>
      <c r="D3" s="126" t="s">
        <v>28178</v>
      </c>
      <c r="E3" s="101" t="s">
        <v>38964</v>
      </c>
      <c r="F3" s="128">
        <v>45947.495092592595</v>
      </c>
      <c r="G3" s="129">
        <f ca="1">IFERROR(NOW()-F3,"")</f>
        <v>0.8310196759266546</v>
      </c>
      <c r="H3" s="128">
        <v>45947.457812499997</v>
      </c>
      <c r="I3" s="124" t="str">
        <f>IFERROR(VLOOKUP(D3,DB!A:F,6,0),"")</f>
        <v>SCECO</v>
      </c>
      <c r="J3" s="124" t="str">
        <f>IFERROR(VLOOKUP(D3,DB!A:G,7,0),"")</f>
        <v>Dead</v>
      </c>
      <c r="K3" s="130" t="s">
        <v>39064</v>
      </c>
      <c r="L3" s="126" t="str">
        <f>IFERROR(VLOOKUP(D3,DB!A:I,9,0),"")</f>
        <v>Latis</v>
      </c>
    </row>
    <row r="4" spans="1:16" s="113" customFormat="1" ht="15" customHeight="1">
      <c r="A4" s="99" t="s">
        <v>39065</v>
      </c>
      <c r="B4" s="99" t="str">
        <f>IFERROR(VLOOKUP(D4,DB!A:K,11,0),"")</f>
        <v>R4</v>
      </c>
      <c r="C4" s="100">
        <v>1</v>
      </c>
      <c r="D4" s="96" t="s">
        <v>24605</v>
      </c>
      <c r="E4" s="101" t="s">
        <v>39045</v>
      </c>
      <c r="F4" s="102">
        <v>45948.094629629632</v>
      </c>
      <c r="G4" s="171">
        <f ca="1">IFERROR(NOW()-F4,"")</f>
        <v>0.23148263889015652</v>
      </c>
      <c r="H4" s="102">
        <v>45948.088518518518</v>
      </c>
      <c r="I4" s="99" t="str">
        <f>IFERROR(VLOOKUP(D4,DB!A:F,6,0),"")</f>
        <v>SCECO</v>
      </c>
      <c r="J4" s="99" t="str">
        <f>IFERROR(VLOOKUP(D4,DB!A:G,7,0),"")</f>
        <v>Dead</v>
      </c>
      <c r="K4" s="104" t="s">
        <v>39066</v>
      </c>
      <c r="L4" s="96" t="str">
        <f>IFERROR(VLOOKUP(D4,DB!A:I,9,0),"")</f>
        <v>Latis</v>
      </c>
    </row>
    <row r="5" spans="1:16" ht="15" customHeight="1">
      <c r="A5" s="124" t="s">
        <v>39067</v>
      </c>
      <c r="B5" s="124" t="str">
        <f>IFERROR(VLOOKUP(D5,DB!A:K,11,0),"")</f>
        <v>R4</v>
      </c>
      <c r="C5" s="125">
        <v>1</v>
      </c>
      <c r="D5" s="126" t="s">
        <v>35218</v>
      </c>
      <c r="E5" s="101" t="s">
        <v>38964</v>
      </c>
      <c r="F5" s="128">
        <v>45948.309317129628</v>
      </c>
      <c r="G5" s="129">
        <f ca="1">IFERROR(NOW()-F5,"")</f>
        <v>1.679513889394002E-2</v>
      </c>
      <c r="H5" s="128"/>
      <c r="I5" s="124" t="str">
        <f>IFERROR(VLOOKUP(D5,DB!A:F,6,0),"")</f>
        <v>Generator-SG</v>
      </c>
      <c r="J5" s="124" t="str">
        <f>IFERROR(VLOOKUP(D5,DB!A:G,7,0),"")</f>
        <v>Dead</v>
      </c>
      <c r="K5" s="130" t="s">
        <v>39068</v>
      </c>
      <c r="L5" s="126" t="str">
        <f>IFERROR(VLOOKUP(D5,DB!A:I,9,0),"")</f>
        <v>Latis</v>
      </c>
    </row>
    <row r="6" spans="1:16" ht="15" customHeight="1">
      <c r="A6" s="124"/>
      <c r="B6" s="124" t="str">
        <f>IFERROR(VLOOKUP(D6,DB!A:K,11,0),"")</f>
        <v/>
      </c>
      <c r="C6" s="125"/>
      <c r="D6" s="96"/>
      <c r="E6" s="101"/>
      <c r="F6" s="128"/>
      <c r="G6" s="129">
        <f ca="1">IFERROR(NOW()-F6,"")</f>
        <v>45948.326112268522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45948.326112268522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45948.326112268522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45948.326112268522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45948.326112268522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45948.326112268522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45948.326112268522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45948.326112268522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45948.326112268522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45948.326112268522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45948.326112268522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45948.326112268522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45948.326112268522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45948.326112268522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45948.326112268522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45948.326112268522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45948.326112268522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45948.326112268522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45948.326112268522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45948.326112268522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45948.326112268522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45948.326112268522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45948.326112268522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45948.326112268522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45948.326112268522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45948.326112268522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45948.326112268522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45948.326112268522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45948.326112268522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45948.326112268522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45948.326112268522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45948.326112268522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45948.326112268522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45948.326112268522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45948.326112268522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45948.326112268522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45948.326112268522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45948.326112268522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45948.326112268522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45948.326112268522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45948.326112268522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45948.326112268522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45948.326112268522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45948.326112268522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45948.326112268522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45948.326112268522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45948.326112268522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45948.326112268522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45948.326112268522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45948.326112268522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45948.326112268522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45948.326112268522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45948.326112268522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45948.326112268522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45948.326112268522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45948.326112268522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45948.326112268522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45948.326112268522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45948.326112268522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45948.326112268522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45948.326112268522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45948.326112268522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45948.326112268522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45948.326112268522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45948.326112268522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45948.326112268522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45948.326112268522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45948.326112268522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45948.326112268522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45948.326112268522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45948.326112268522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45948.326112268522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45948.326112268522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45948.326112268522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45948.326112268522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45948.326112268522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45948.326112268522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45948.326112268522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45948.326112268522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45948.326112268522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45948.326112268522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45948.326112268522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45948.326112268522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45948.326112268522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45948.326112268522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45948.326112268522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45948.326112268522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45948.326112268522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45948.326112268522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45948.326112268522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45948.326112268522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45948.326112268522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45948.326112268522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45948.326112268522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45948.326112268522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45948.326112268522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45948.326112268522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45948.326112268522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45948.326112268522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45948.326112268522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45948.326112268522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45948.326112268522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45948.326112268522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45948.326112268522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45948.326112268522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45948.326112268522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45948.326112268522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45948.326112268522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45948.326112268522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45948.326112268522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45948.326112268522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45948.326112268522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45948.326112268522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45948.326112268522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45948.326112268522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45948.326112268522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45948.326112268522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45948.326112268522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45948.326112268522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45948.326112268522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45948.326112268522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45948.326112268522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45948.326112268522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45948.326112268522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45948.326112268522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45948.326112268522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45948.326112268522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45948.326112268522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45948.326112268522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45948.326112268522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45948.326112268522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45948.326112268522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45948.326112268522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45948.326112268522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45948.326112268522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45948.326112268522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45948.326112268522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45948.326112268522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45948.326112268522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45948.326112268522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45948.326112268522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45948.326112268522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45948.326112268522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45948.326112268522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45948.326112268522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45948.326112268522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45948.326112268522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45948.326112268522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45948.326112268522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45948.326112268522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45948.326112268522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45948.326112268522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45948.326112268522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45948.326112268522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45948.326112268522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45948.326112268522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45948.326112268522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45948.326112268522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45948.326112268522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45948.326112268522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45948.326112268522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45948.326112268522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45948.326112268522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45948.326112268522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45948.326112268522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45948.326112268522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45948.326112268522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45948.326112268522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45948.326112268522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45948.326112268522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45948.326112268522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45948.326112268522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45948.326112268522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45948.326112268522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45948.326112268522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45948.326112268522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45948.326112268522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45948.326112268522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45948.326112268522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45948.326112268522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45948.326112268522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45948.326112268522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45948.326112268522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45948.326112268522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45948.326112268522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45948.326112268522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45948.326112268522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45948.326112268522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45948.326112268522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45948.326112268522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45948.326112268522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45948.326112268522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45948.326112268522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45948.326112268522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45948.326112268522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45948.326112268522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45948.326112268522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45948.326112268522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45948.326112268522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45948.326112268522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45948.326112268522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45948.326112268522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45948.326112268522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45948.326112268522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45948.326112268522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45948.326112268522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45948.326112268522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45948.326112268522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45948.326112268522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45948.326112268522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45948.326112268522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45948.326112268522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45948.326112268522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45948.326112268522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45948.326112268522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45948.326112268522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45948.326112268522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45948.326112268522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45948.326112268522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45948.326112268522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45948.326112268522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45948.326112268522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45948.326112268522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45948.326112268522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45948.326112268522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45948.326112268522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45948.326112268522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45948.326112268522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45948.326112268522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45948.326112268522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45948.326112268522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45948.326112268522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45948.326112268522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45948.326112268522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45948.326112268522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45948.326112268522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45948.326112268522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45948.326112268522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45948.326112268522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45948.326112268522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45948.326112268522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45948.326112268522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45948.326112268522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45948.326112268522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45948.326112268522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45948.326112268522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45948.326112268522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45948.326112268522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45948.326112268522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45948.326112268522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45948.326112268522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45948.326112268522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45948.326112268522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45948.326112268522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45948.326112268522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45948.326112268522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45948.326112268522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45948.326112268522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45948.326112268522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45948.326112268522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45948.326112268522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45948.326112268522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45948.326112268522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45948.326112268522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45948.326112268522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45948.326112268522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45948.326112268522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45948.326112268522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45948.326112268522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45948.326112268522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45948.326112268522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45948.326112268522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45948.326112268522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45948.326112268522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45948.326112268522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45948.326112268522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45948.326112268522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45948.326112268522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45948.326112268522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45948.326112268522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45948.326112268522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45948.326112268522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45948.326112268522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45948.326112268522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45948.326112268522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45948.326112268522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45948.326112268522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45948.326112268522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45948.326112268522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45948.326112268522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45948.326112268522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45948.326112268522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45948.326112268522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45948.326112268522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45948.326112268522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45948.326112268522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45948.326112268522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45948.326112268522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45948.326112268522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45948.326112268522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45948.326112268522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45948.326112268522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45948.326112268522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45948.326112268522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45948.326112268522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45948.326112268522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45948.326112268522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45948.326112268522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45948.326112268522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45948.326112268522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45948.326112268522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45948.326112268522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45948.326112268522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45948.326112268522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45948.326112268522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45948.326112268522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45948.326112268522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45948.326112268522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45948.326112268522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45948.326112268522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45948.326112268522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45948.326112268522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45948.326112268522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45948.326112268522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45948.326112268522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45948.326112268522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45948.326112268522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45948.326112268522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45948.326112268522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45948.326112268522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45948.326112268522</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45948.326112268522</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56.494052083333372</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22.137234953705047</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3.5545381944466499</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39045</v>
      </c>
      <c r="F5" s="38">
        <v>45947.497812499998</v>
      </c>
      <c r="G5" s="39">
        <f t="shared" ref="G5:G12" ca="1" si="2">IFERROR(NOW()-F5,"")</f>
        <v>0.82829976852372056</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45948.326112268522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45948.326112268522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45948.326112268522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45948.326112268522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45948.326112268522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45948.326112268522</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45948.326112268522</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45948.326112268522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45948.326112268522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45948.326112268522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45948.326112268522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45948.326112268522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45948.326112268522</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45948.326112268522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45948.326112268522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45948.326112268522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45948.326112268522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45948.326112268522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45948.326112268522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45948.326112268522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45948.326112268522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45948.326112268522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45948.326112268522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45948.326112268522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45948.326112268522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45948.326112268522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45948.326112268522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45948.326112268522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45948.326112268522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45948.326112268522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45948.326112268522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45948.326112268522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45948.326112268522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45948.326112268522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45948.326112268522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45948.326112268522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45948.326112268522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45948.326112268522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45948.326112268522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45948.326112268522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45948.326112268522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45948.326112268522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45948.326112268522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45948.326112268522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45948.326112268522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45948.326112268522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45948.326112268522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45948.326112268522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45948.326112268522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45948.326112268522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45948.326112268522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45948.326112268522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45948.326112268522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45948.326112268522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45948.326112268522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45948.326112268522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45948.326112268522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45948.326112268522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45948.326112268522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45948.326112268522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45948.326112268522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45948.326112268522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45948.326112268522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45948.326112268522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45948.326112268522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45948.326112268522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45948.326112268522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45948.326112268522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45948.326112268522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45948.326112268522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45948.326112268522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45948.326112268522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45948.326112268522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45948.326112268522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45948.326112268522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45948.326112268522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45948.326112268522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45948.326112268522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45948.326112268522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45948.326112268522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45948.326112268522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45948.326112268522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45948.326112268522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45948.326112268522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45948.326112268522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45948.326112268522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45948.326112268522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45948.326112268522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45948.326112268522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45948.326112268522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45948.326112268522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45948.326112268522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45948.326112268522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45948.326112268522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45948.326112268522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45948.326112268522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45948.326112268522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45948.326112268522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45948.326112268522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45948.326112268522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45948.326112268522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45948.326112268522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45948.326112268522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45948.326112268522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45948.326112268522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45948.326112268522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45948.326112268522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45948.326112268522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45948.326112268522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45948.326112268522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45948.326112268522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45948.326112268522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45948.326112268522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45948.326112268522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45948.326112268522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45948.326112268522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45948.326112268522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45948.326112268522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45948.326112268522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45948.326112268522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45948.326112268522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45948.326112268522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45948.326112268522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45948.326112268522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45948.326112268522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45948.326112268522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45948.326112268522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45948.326112268522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45948.326112268522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45948.326112268522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45948.326112268522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45948.326112268522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45948.326112268522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45948.326112268522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45948.326112268522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45948.326112268522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45948.326112268522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45948.326112268522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45948.326112268522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45948.326112268522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45948.326112268522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45948.326112268522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45948.326112268522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45948.326112268522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45948.326112268522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45948.326112268522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45948.326112268522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45948.326112268522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45948.326112268522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45948.326112268522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45948.326112268522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45948.326112268522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45948.326112268522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45948.326112268522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45948.326112268522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45948.326112268522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45948.326112268522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45948.326112268522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45948.326112268522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45948.326112268522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45948.326112268522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45948.326112268522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45948.326112268522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45948.326112268522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45948.326112268522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45948.326112268522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45948.326112268522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45948.326112268522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45948.326112268522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45948.326112268522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45948.326112268522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45948.326112268522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45948.326112268522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45948.326112268522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45948.326112268522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45948.326112268522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45948.326112268522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45948.326112268522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45948.326112268522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45948.326112268522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45948.326112268522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45948.326112268522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45948.326112268522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45948.326112268522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45948.326112268522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45948.326112268522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45948.326112268522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45948.326112268522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45948.326112268522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45948.326112268522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45948.326112268522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45948.326112268522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45948.326112268522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45948.326112268522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45948.326112268522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45948.326112268522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45948.326112268522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45948.326112268522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45948.326112268522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45948.326112268522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45948.326112268522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45948.326112268522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45948.326112268522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45948.326112268522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45948.326112268522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45948.326112268522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45948.326112268522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45948.326112268522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45948.326112268522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45948.326112268522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45948.326112268522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45948.326112268522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45948.326112268522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45948.326112268522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45948.326112268522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45948.326112268522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45948.326112268522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45948.326112268522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45948.326112268522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45948.326112268522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45948.326112268522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45948.326112268522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45948.326112268522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45948.326112268522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45948.326112268522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45948.326112268522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45948.326112268522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45948.326112268522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45948.326112268522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45948.326112268522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45948.326112268522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45948.326112268522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45948.326112268522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45948.326112268522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45948.326112268522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45948.326112268522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45948.326112268522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45948.326112268522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45948.326112268522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45948.326112268522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45948.326112268522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45948.326112268522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45948.326112268522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45948.326112268522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45948.326112268522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45948.326112268522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45948.326112268522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45948.326112268522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45948.326112268522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45948.326112268522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45948.326112268522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45948.326112268522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45948.326112268522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45948.326112268522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45948.326112268522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45948.326112268522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45948.326112268522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45948.326112268522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45948.326112268522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45948.326112268522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45948.326112268522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45948.326112268522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45948.326112268522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45948.326112268522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45948.326112268522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45948.326112268522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45948.326112268522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45948.326112268522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45948.326112268522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45948.326112268522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45948.326112268522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45948.326112268522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45948.326112268522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45948.326112268522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45948.326112268522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45948.326112268522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45948.326112268522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45948.326112268522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45948.326112268522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45948.326112268522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45948.326112268522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45948.326112268522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45948.326112268522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45948.326112268522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45948.326112268522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45948.326112268522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45948.326112268522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45948.326112268522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45948.326112268522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45948.326112268522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45948.326112268522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45948.326112268522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45948.326112268522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45948.326112268522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45948.326112268522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45948.326112268522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45948.326112268522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45948.326112268522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45948.326112268522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45948.326112268522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45948.326112268522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45948.326112268522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45948.326112268522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45948.326112268522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45948.326112268522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45948.326112268522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45948.326112268522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45948.326112268522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45948.326112268522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45948.326112268522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45948.326112268522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45948.326112268522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45948.326112268522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45948.326112268522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45948.326112268522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45948.326112268522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45948.326112268522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45948.326112268522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45948.326112268522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45948.326112268522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45948.326112268522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45948.326112268522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45948.326112268522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45948.326112268522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45948.326112268522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45948.326112268522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45948.326112268522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45948.326112268522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45948.326112268522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45948.326112268522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45948.326112268522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45948.326112268522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45948.326112268522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45948.326112268522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45948.326112268522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45948.326112268522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45948.326112268522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45948.326112268522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45948.326112268522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45948.326112268522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45948.326112268522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45948.326112268522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45948.326112268522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45948.326112268522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45948.326112268522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45948.326112268522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45948.326112268522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45948.326112268522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45948.326112268522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45948.326112268522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45948.326112268522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45948.326112268522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45948.326112268522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45948.326112268522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45948.326112268522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45948.326112268522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45948.326112268522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45948.326112268522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45948.326112268522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45948.326112268522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45948.326112268522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45948.326112268522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45948.326112268522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45948.326112268522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45948.326112268522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45948.326112268522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45948.326112268522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45948.326112268522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45948.326112268522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45948.326112268522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45948.326112268522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45948.326112268522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45948.326112268522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45948.326112268522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45948.326112268522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45948.326112268522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45948.326112268522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45948.326112268522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45948.326112268522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45948.326112268522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45948.326112268522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45948.326112268522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45948.326112268522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45948.326112268522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45948.326112268522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45948.326112268522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45948.326112268522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45948.326112268522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45948.326112268522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45948.326112268522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45948.326112268522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45948.326112268522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45948.326112268522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45948.326112268522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45948.326112268522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45948.326112268522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45948.326112268522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45948.326112268522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45948.326112268522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45948.326112268522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45948.326112268522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45948.326112268522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45948.326112268522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45948.326112268522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45948.326112268522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45948.326112268522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45948.326112268522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45948.326112268522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45948.326112268522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45948.326112268522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45948.326112268522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45948.326112268522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45948.326112268522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45948.326112268522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45948.326112268522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45948.326112268522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45948.326112268522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45948.326112268522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45948.326112268522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45948.326112268522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45948.326112268522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45948.326112268522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45948.326112268522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45948.326112268522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45948.326112268522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45948.326112268522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45948.326112268522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45948.326112268522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45948.326112268522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45948.326112268522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45948.326112268522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45948.326112268522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45948.326112268522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45948.326112268522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45948.326112268522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45948.326112268522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45948.326112268522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45948.326112268522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45948.326112268522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45948.326112268522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45948.326112268522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45948.326112268522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45948.326112268522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45948.326112268522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45948.326112268522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45948.326112268522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45948.326112268522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45948.326112268522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45948.326112268522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45948.326112268522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45948.326112268522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45948.326112268522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45948.326112268522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45948.326112268522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45948.326112268522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45948.326112268522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45948.326112268522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45948.326112268522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45948.326112268522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45948.326112268522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45948.326112268522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45948.326112268522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45948.326112268522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45948.326112268522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45948.326112268522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45948.326112268522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45948.326112268522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45948.326112268522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45948.326112268522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45948.326112268522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45948.326112268522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45948.326112268522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45948.326112268522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45948.326112268522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45948.326112268522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45948.326112268522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45948.326112268522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45948.326112268522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45948.326112268522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45948.326112268522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45948.326112268522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45948.326112268522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45948.326112268522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45948.326112268522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45948.326112268522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45948.326112268522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45948.326112268522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45948.326112268522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45948.326112268522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45948.326112268522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45948.326112268522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45948.326112268522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45948.326112268522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45948.326112268522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45948.326112268522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45948.326112268522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45948.326112268522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45948.326112268522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45948.326112268522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45948.326112268522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45948.326112268522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45948.326112268522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45948.326112268522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45948.326112268522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45948.326112268522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45948.326112268522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45948.326112268522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45948.326112268522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45948.326112268522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45948.326112268522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45948.326112268522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45948.326112268522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45948.326112268522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45948.326112268522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45948.326112268522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45948.326112268522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45948.326112268522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45948.326112268522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45948.326112268522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45948.326112268522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45948.326112268522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45948.326112268522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45948.326112268522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45948.326112268522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45948.326112268522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45948.326112268522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45948.326112268522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45948.326112268522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45948.326112268522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45948.326112268522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45948.326112268522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45948.326112268522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45948.326112268522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45948.326112268522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45948.326112268522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45948.326112268522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45948.326112268522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45948.326112268522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45948.326112268522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45948.326112268522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45948.326112268522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45948.326112268522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45948.326112268522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45948.326112268522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45948.326112268522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45948.326112268522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45948.326112268522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45948.326112268522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45948.326112268522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45948.326112268522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45948.326112268522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45948.326112268522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45948.326112268522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45948.326112268522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45948.326112268522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45948.326112268522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45948.326112268522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45948.326112268522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45948.326112268522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45948.326112268522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45948.326112268522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45948.326112268522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45948.326112268522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45948.326112268522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45948.326112268522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45948.326112268522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45948.326112268522</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21.553265046299202</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8.7970497685237206</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0.24924884259235114</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0.16666782407992287</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0.10937615740840556</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45948.326112268522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45948.326112268522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45948.326112268522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45948.326112268522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45948.326112268522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45948.326112268522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45948.326112268522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45948.326112268522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45948.326112268522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45948.326112268522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45948.326112268522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45948.326112268522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45948.326112268522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45948.326112268522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45948.326112268522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45948.326112268522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45948.326112268522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45948.326112268522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45948.326112268522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45948.326112268522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45948.326112268522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45948.326112268522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45948.326112268522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45948.326112268522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45948.326112268522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45948.326112268522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45948.326112268522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45948.326112268522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45948.326112268522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45948.326112268522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45948.326112268522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45948.326112268522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45948.326112268522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45948.326112268522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45948.326112268522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45948.326112268522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45948.326112268522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45948.326112268522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45948.326112268522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45948.326112268522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45948.326112268522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45948.326112268522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45948.326112268522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45948.326112268522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45948.326112268522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45948.326112268522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45948.326112268522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45948.326112268522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45948.326112268522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45948.326112268522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45948.326112268522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45948.326112268522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45948.326112268522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45948.326112268522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45948.326112268522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45948.326112268522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45948.326112268522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45948.326112268522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45948.326112268522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45948.326112268522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45948.326112268522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45948.326112268522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45948.326112268522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45948.326112268522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45948.326112268522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45948.326112268522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45948.326112268522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45948.326112268522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45948.326112268522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45948.326112268522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45948.326112268522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45948.326112268522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45948.326112268522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45948.326112268522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45948.326112268522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45948.326112268522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45948.326112268522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45948.326112268522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45948.326112268522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45948.326112268522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45948.326112268522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45948.326112268522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45948.326112268522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45948.326112268522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45948.326112268522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45948.326112268522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45948.326112268522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45948.326112268522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45948.326112268522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45948.326112268522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45948.326112268522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45948.326112268522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45948.326112268522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2025-10-18T04:50:05Z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