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923" documentId="13_ncr:1_{F6CB121F-512D-4AA6-A0C1-0FB36C537598}" xr6:coauthVersionLast="47" xr6:coauthVersionMax="47" xr10:uidLastSave="{9B0DD3D4-062D-4D11-B6C3-10C2D14CABCF}"/>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4" l="1"/>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19" i="4"/>
  <c r="G19" i="4"/>
  <c r="I19" i="4"/>
  <c r="J19" i="4"/>
  <c r="L19" i="4"/>
  <c r="B20" i="4"/>
  <c r="G20" i="4"/>
  <c r="I20" i="4"/>
  <c r="J20" i="4"/>
  <c r="L20" i="4"/>
  <c r="B21" i="4"/>
  <c r="G21" i="4"/>
  <c r="I21" i="4"/>
  <c r="J21" i="4"/>
  <c r="L21" i="4"/>
  <c r="G2" i="3"/>
  <c r="I3" i="4"/>
  <c r="J3" i="4"/>
  <c r="I2" i="6"/>
  <c r="I5" i="6"/>
  <c r="L2" i="6"/>
  <c r="L5" i="6"/>
  <c r="L3" i="6"/>
  <c r="J5" i="6"/>
  <c r="J2" i="6"/>
  <c r="J3" i="6"/>
  <c r="I3" i="6"/>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L59" i="5"/>
  <c r="J59" i="5"/>
  <c r="I59" i="5"/>
  <c r="G59" i="5"/>
  <c r="B59"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<sst xmlns="http://schemas.openxmlformats.org/spreadsheetml/2006/main" count="178596" uniqueCount="39082">
  <si>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</si>
  <si>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</si>
  <si>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</si>
  <si>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</si>
  <si>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</si>
  <si>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</si>
  <si>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</si>
  <si>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</si>
  <si>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</si>
  <si>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</si>
  <si>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</si>
  <si>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</si>
  <si>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</si>
  <si>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</si>
  <si>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</si>
  <si>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</si>
  <si>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</si>
  <si>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</si>
  <si>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</si>
  <si>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</si>
  <si>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</si>
  <si>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</si>
  <si>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</si>
  <si>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</si>
  <si>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</si>
  <si>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</si>
  <si>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</si>
  <si>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</si>
  <si>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</si>
  <si>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</si>
  <si>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</si>
  <si>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</si>
  <si>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</si>
  <si>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</si>
  <si>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</si>
  <si>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</si>
  <si>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</si>
  <si>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</si>
  <si>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</si>
  <si>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</si>
  <si>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</si>
  <si>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</si>
  <si>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</si>
  <si>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</si>
  <si>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</si>
  <si>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</si>
  <si>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</si>
  <si>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</si>
  <si>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</si>
  <si>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</si>
  <si>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</si>
  <si>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</si>
  <si>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</si>
  <si>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</si>
  <si>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</si>
  <si>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</si>
  <si>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</si>
  <si>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</si>
  <si>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</si>
  <si>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</si>
  <si>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</si>
  <si>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</si>
  <si>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</si>
  <si>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</si>
  <si>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</si>
  <si>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</si>
  <si>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</si>
  <si>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</si>
  <si>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</si>
  <si>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</si>
  <si>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</si>
  <si>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</si>
  <si>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</si>
  <si>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</si>
  <si>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</si>
  <si>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</si>
  <si>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</si>
  <si>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</si>
  <si>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</si>
  <si>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</si>
  <si>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</si>
  <si>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</si>
  <si>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</si>
  <si>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</si>
  <si>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</si>
  <si>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</si>
  <si>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</si>
  <si>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</si>
  <si>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</si>
  <si>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</si>
  <si>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</si>
  <si>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</si>
  <si>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</si>
  <si>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</si>
  <si>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</si>
  <si>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</si>
  <si>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</si>
  <si>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</si>
  <si>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</si>
  <si>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</si>
  <si>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</si>
  <si>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</si>
  <si>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</si>
  <si>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</si>
  <si>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</si>
  <si>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</si>
  <si>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</si>
  <si>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</si>
  <si>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</si>
  <si>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</si>
  <si>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</si>
  <si>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</si>
  <si>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</si>
  <si>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</si>
  <si>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</si>
  <si>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</si>
  <si>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</si>
  <si>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</si>
  <si>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</si>
  <si>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</si>
  <si>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</si>
  <si>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</si>
  <si>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</si>
  <si>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</si>
  <si>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</si>
  <si>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</si>
  <si>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</si>
  <si>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</si>
  <si>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</si>
  <si>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</si>
  <si>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</si>
  <si>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</si>
  <si>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</si>
  <si>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</si>
  <si>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</si>
  <si>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</si>
  <si>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</si>
  <si>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</si>
  <si>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</si>
  <si>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</si>
  <si>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</si>
  <si>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</si>
  <si>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</si>
  <si>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</si>
  <si>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</si>
  <si>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</si>
  <si>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</si>
  <si>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</si>
  <si>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</si>
  <si>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</si>
  <si>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</si>
  <si>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</si>
  <si>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</si>
  <si>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</si>
  <si>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</si>
  <si>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</si>
  <si>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</si>
  <si>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</si>
  <si>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</si>
  <si>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</si>
  <si>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</si>
  <si>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</si>
  <si>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</si>
  <si>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</si>
  <si>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</si>
  <si>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</si>
  <si>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</si>
  <si>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</si>
  <si>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</si>
  <si>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</si>
  <si>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</si>
  <si>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</si>
  <si>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</si>
  <si>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</si>
  <si>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</si>
  <si>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</si>
  <si>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</si>
  <si>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</si>
  <si>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</si>
  <si>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</si>
  <si>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</si>
  <si>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</si>
  <si>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</si>
  <si>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</si>
  <si>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</si>
  <si>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</si>
  <si>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</si>
  <si>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</si>
  <si>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</si>
  <si>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</si>
  <si>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</si>
  <si>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</si>
  <si>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</si>
  <si>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</si>
  <si>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</si>
  <si>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</si>
  <si>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</si>
  <si>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</si>
  <si>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</si>
  <si>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</si>
  <si>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</si>
  <si>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</si>
  <si>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</si>
  <si>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</si>
  <si>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</si>
  <si>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</si>
  <si>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</si>
  <si>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</si>
  <si>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</si>
  <si>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</si>
  <si>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</si>
  <si>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</si>
  <si>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</si>
  <si>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</si>
  <si>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</si>
  <si>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</si>
  <si>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</si>
  <si>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</si>
  <si>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</si>
  <si>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</si>
  <si>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</si>
  <si>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</si>
  <si>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</si>
  <si>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</si>
  <si>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</si>
  <si>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</si>
  <si>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</si>
  <si>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</si>
  <si>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</si>
  <si>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</si>
  <si>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</si>
  <si>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</si>
  <si>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</si>
  <si>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</si>
  <si>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</si>
  <si>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</si>
  <si>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</si>
  <si>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</si>
  <si>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</si>
  <si>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</si>
  <si>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</si>
  <si>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</si>
  <si>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</si>
  <si>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</si>
  <si>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</si>
  <si>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</si>
  <si>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</si>
  <si>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</si>
  <si>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</si>
  <si>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</si>
  <si>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</si>
  <si>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</si>
  <si>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</si>
  <si>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</si>
  <si>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</si>
  <si>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</si>
  <si>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</si>
  <si>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</si>
  <si>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</si>
  <si>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</si>
  <si>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</si>
  <si>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</si>
  <si>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</si>
  <si>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</si>
  <si>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</si>
  <si>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</si>
  <si>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</si>
  <si>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</si>
  <si>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</si>
  <si>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</si>
  <si>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</si>
  <si>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</si>
  <si>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</si>
  <si>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</si>
  <si>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</si>
  <si>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</si>
  <si>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</si>
  <si>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</si>
  <si>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</si>
  <si>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</si>
  <si>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</si>
  <si>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</si>
  <si>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</si>
  <si>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</si>
  <si>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</si>
  <si>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</si>
  <si>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</si>
  <si>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</si>
  <si>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</si>
  <si>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</si>
  <si>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</si>
  <si>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</si>
  <si>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</si>
  <si>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</si>
  <si>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</si>
  <si>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</si>
  <si>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</si>
  <si>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</si>
  <si>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</si>
  <si>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</si>
  <si>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</si>
  <si>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</si>
  <si>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</si>
  <si>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</si>
  <si>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</si>
  <si>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</si>
  <si>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</si>
  <si>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</si>
  <si>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</si>
  <si>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</si>
  <si>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</si>
  <si>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</si>
  <si>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</si>
  <si>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</si>
  <si>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</si>
  <si>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</si>
  <si>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</si>
  <si>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</si>
  <si>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</si>
  <si>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</si>
  <si>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</si>
  <si>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</si>
  <si>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</si>
  <si>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</si>
  <si>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</si>
  <si>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</si>
  <si>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</si>
  <si>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</si>
  <si>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</si>
  <si>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</si>
  <si>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</si>
  <si>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</si>
  <si>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</si>
  <si>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</si>
  <si>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</si>
  <si>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</si>
  <si>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</si>
  <si>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</si>
  <si>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</si>
  <si>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</si>
  <si>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</si>
  <si>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</si>
  <si>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</si>
  <si>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</si>
  <si>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</si>
  <si>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</si>
  <si>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</si>
  <si>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</si>
  <si>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</si>
  <si>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</si>
  <si>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</si>
  <si>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</si>
  <si>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</si>
  <si>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</si>
  <si>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</si>
  <si>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</si>
  <si>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</si>
  <si>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</si>
  <si>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</si>
  <si>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</si>
  <si>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</si>
  <si>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</si>
  <si>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</si>
  <si>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</si>
  <si>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</si>
  <si>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</si>
  <si>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</si>
  <si>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</si>
  <si>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</si>
  <si>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</si>
  <si>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</si>
  <si>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</si>
  <si>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</si>
  <si>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</si>
  <si>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</si>
  <si>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</si>
  <si>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</si>
  <si>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</si>
  <si>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</si>
  <si>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</si>
  <si>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</si>
  <si>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</si>
  <si>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</si>
  <si>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</si>
  <si>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</si>
  <si>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</si>
  <si>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</si>
  <si>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</si>
  <si>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</si>
  <si>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</si>
  <si>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</si>
  <si>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</si>
  <si>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</si>
  <si>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</si>
  <si>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</si>
  <si>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</si>
  <si>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</si>
  <si>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</si>
  <si>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</si>
  <si>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</si>
  <si>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</si>
  <si>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</si>
  <si>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</si>
  <si>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</si>
  <si>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</si>
  <si>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</si>
  <si>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</si>
  <si>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</si>
  <si>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</si>
  <si>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</si>
  <si>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</si>
  <si>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</si>
  <si>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</si>
  <si>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</si>
  <si>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</si>
  <si>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</si>
  <si>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</si>
  <si>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</si>
  <si>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</si>
  <si>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</si>
  <si>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</si>
  <si>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</si>
  <si>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</si>
  <si>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</si>
  <si>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</si>
  <si>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</si>
  <si>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</si>
  <si>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</si>
  <si>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</si>
  <si>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</si>
  <si>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</si>
  <si>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</si>
  <si>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</si>
  <si>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</si>
  <si>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</si>
  <si>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</si>
  <si>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</si>
  <si>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</si>
  <si>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</si>
  <si>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</si>
  <si>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</si>
  <si>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</si>
  <si>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</si>
  <si>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</si>
  <si>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</si>
  <si>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</si>
  <si>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</si>
  <si>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</si>
  <si>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</si>
  <si>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</si>
  <si>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</si>
  <si>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</si>
  <si>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</si>
  <si>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</si>
  <si>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</si>
  <si>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</si>
  <si>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</si>
  <si>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</si>
  <si>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</si>
  <si>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</si>
  <si>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</si>
  <si>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</si>
  <si>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</si>
  <si>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</si>
  <si>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</si>
  <si>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</si>
  <si>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</si>
  <si>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</si>
  <si>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</si>
  <si>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</si>
  <si>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</si>
  <si>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</si>
  <si>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</si>
  <si>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</si>
  <si>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</si>
  <si>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</si>
  <si>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</si>
  <si>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</si>
  <si>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</si>
  <si>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</si>
  <si>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</si>
  <si>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</si>
  <si>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</si>
  <si>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</si>
  <si>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</si>
  <si>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</si>
  <si>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</si>
  <si>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</si>
  <si>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</si>
  <si>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</si>
  <si>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</si>
  <si>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</si>
  <si>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</si>
  <si>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</si>
  <si>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</si>
  <si>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</si>
  <si>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</si>
  <si>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</si>
  <si>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</si>
  <si>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</si>
  <si>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</si>
  <si>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</si>
  <si>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</si>
  <si>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</si>
  <si>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</si>
  <si>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</si>
  <si>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</si>
  <si>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</si>
  <si>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</si>
  <si>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</si>
  <si>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</si>
  <si>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</si>
  <si>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</si>
  <si>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</si>
  <si>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</si>
  <si>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</si>
  <si>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</si>
  <si>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</si>
  <si>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</si>
  <si>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</si>
  <si>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</si>
  <si>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</si>
  <si>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</si>
  <si>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</si>
  <si>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</si>
  <si>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</si>
  <si>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</si>
  <si>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</si>
  <si>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</si>
  <si>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</si>
  <si>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</si>
  <si>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</si>
  <si>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</si>
  <si>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</si>
  <si>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</si>
  <si>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</si>
  <si>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</si>
  <si>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</si>
  <si>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</si>
  <si>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</si>
  <si>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</si>
  <si>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</si>
  <si>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</si>
  <si>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</si>
  <si>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</si>
  <si>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</si>
  <si>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</si>
  <si>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</si>
  <si>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</si>
  <si>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</si>
  <si>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</si>
  <si>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</si>
  <si>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</si>
  <si>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</si>
  <si>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</si>
  <si>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</si>
  <si>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</si>
  <si>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</si>
  <si>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</si>
  <si>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</si>
  <si>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</si>
  <si>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</si>
  <si>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</si>
  <si>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</si>
  <si>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</si>
  <si>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</si>
  <si>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</si>
  <si>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</si>
  <si>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</si>
  <si>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</si>
  <si>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</si>
  <si>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</si>
  <si>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</si>
  <si>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</si>
  <si>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</si>
  <si>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</si>
  <si>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</si>
  <si>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</si>
  <si>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</si>
  <si>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</si>
  <si>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</si>
  <si>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</si>
  <si>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</si>
  <si>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</si>
  <si>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</si>
  <si>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</si>
  <si>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</si>
  <si>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</si>
  <si>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</si>
  <si>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</si>
  <si>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</si>
  <si>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</si>
  <si>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</si>
  <si>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</si>
  <si>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</si>
  <si>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</si>
  <si>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</si>
  <si>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</si>
  <si>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</si>
  <si>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</si>
  <si>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</si>
  <si>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</si>
  <si>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</si>
  <si>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</si>
  <si>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</si>
  <si>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</si>
  <si>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</si>
  <si>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</si>
  <si>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</si>
  <si>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</si>
  <si>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</si>
  <si>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</si>
  <si>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</si>
  <si>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</si>
  <si>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</si>
  <si>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</si>
  <si>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</si>
  <si>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</si>
  <si>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</si>
  <si>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</si>
  <si>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</si>
  <si>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</si>
  <si>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</si>
  <si>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</si>
  <si>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</si>
  <si>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</si>
  <si>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</si>
  <si>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</si>
  <si>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</si>
  <si>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</si>
  <si>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</si>
  <si>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</si>
  <si>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</si>
  <si>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</si>
  <si>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</si>
  <si>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</si>
  <si>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</si>
  <si>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</si>
  <si>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</si>
  <si>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</si>
  <si>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</si>
  <si>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</si>
  <si>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</si>
  <si>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</si>
  <si>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</si>
  <si>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</si>
  <si>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</si>
  <si>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</si>
  <si>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</si>
  <si>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</si>
  <si>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</si>
  <si>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</si>
  <si>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</si>
  <si>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</si>
  <si>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</si>
  <si>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</si>
  <si>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</si>
  <si>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</si>
  <si>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</si>
  <si>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</si>
  <si>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</si>
  <si>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</si>
  <si>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</si>
  <si>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</si>
  <si>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</si>
  <si>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</si>
  <si>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</si>
  <si>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</si>
  <si>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</si>
  <si>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</si>
  <si>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</si>
  <si>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</si>
  <si>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</si>
  <si>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</si>
  <si>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</si>
  <si>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</si>
  <si>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</si>
  <si>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</si>
  <si>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</si>
  <si>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</si>
  <si>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</si>
  <si>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</si>
  <si>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</si>
  <si>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</si>
  <si>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</si>
  <si>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</si>
  <si>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</si>
  <si>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</si>
  <si>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</si>
  <si>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</si>
  <si>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</si>
  <si>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</si>
  <si>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</si>
  <si>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</si>
  <si>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</si>
  <si>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</si>
  <si>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</si>
  <si>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</si>
  <si>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</si>
  <si>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</si>
  <si>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</si>
  <si>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</si>
  <si>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</si>
  <si>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</si>
  <si>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</si>
  <si>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</si>
  <si>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</si>
  <si>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</si>
  <si>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</si>
  <si>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</si>
  <si>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</si>
  <si>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</si>
  <si>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</si>
  <si>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</si>
  <si>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</si>
  <si>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</si>
  <si>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</si>
  <si>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</si>
  <si>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</si>
  <si>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</si>
  <si>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</si>
  <si>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</si>
  <si>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</si>
  <si>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</si>
  <si>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</si>
  <si>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</si>
  <si>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</si>
  <si>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</si>
  <si>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</si>
  <si>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</si>
  <si>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</si>
  <si>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</si>
  <si>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</si>
  <si>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</si>
  <si>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</si>
  <si>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</si>
  <si>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</si>
  <si>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</si>
  <si>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</si>
  <si>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</si>
  <si>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</si>
  <si>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</si>
  <si>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</si>
  <si>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</si>
  <si>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</si>
  <si>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</si>
  <si>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</si>
  <si>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</si>
  <si>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</si>
  <si>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</si>
  <si>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</si>
  <si>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</si>
  <si>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</si>
  <si>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</si>
  <si>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</si>
  <si>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</si>
  <si>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</si>
  <si>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</si>
  <si>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</si>
  <si>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</si>
  <si>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</si>
  <si>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</si>
  <si>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</si>
  <si>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</si>
  <si>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</si>
  <si>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</si>
  <si>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</si>
  <si>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</si>
  <si>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</si>
  <si>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</si>
  <si>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</si>
  <si>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</si>
  <si>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</si>
  <si>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</si>
  <si>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</si>
  <si>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</si>
  <si>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</si>
  <si>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</si>
  <si>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</si>
  <si>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</si>
  <si>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</si>
  <si>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</si>
  <si>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</si>
  <si>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</si>
  <si>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</si>
  <si>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</si>
  <si>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</si>
  <si>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</si>
  <si>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</si>
  <si>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</si>
  <si>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</si>
  <si>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</si>
  <si>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</si>
  <si>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</si>
  <si>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</si>
  <si>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</si>
  <si>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</si>
  <si>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</si>
  <si>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</si>
  <si>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</si>
  <si>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</si>
  <si>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</si>
  <si>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</si>
  <si>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</si>
  <si>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</si>
  <si>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</si>
  <si>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</si>
  <si>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</si>
  <si>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</si>
  <si>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</si>
  <si>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</si>
  <si>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</si>
  <si>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</si>
  <si>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</si>
  <si>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</si>
  <si>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</si>
  <si>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</si>
  <si>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</si>
  <si>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</si>
  <si>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</si>
  <si>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</si>
  <si>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</si>
  <si>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</si>
  <si>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</si>
  <si>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</si>
  <si>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</si>
  <si>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</si>
  <si>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</si>
  <si>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</si>
  <si>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</si>
  <si>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</si>
  <si>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</si>
  <si>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</si>
  <si>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</si>
  <si>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</si>
  <si>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</si>
  <si>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</si>
  <si>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</si>
  <si>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</si>
  <si>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</si>
  <si>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</si>
  <si>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</si>
  <si>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</si>
  <si>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</si>
  <si>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</si>
  <si>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</si>
  <si>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</si>
  <si>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</si>
  <si>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</si>
  <si>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</si>
  <si>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</si>
  <si>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</si>
  <si>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</si>
  <si>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</si>
  <si>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</si>
  <si>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</si>
  <si>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</si>
  <si>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</si>
  <si>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</si>
  <si>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</si>
  <si>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</si>
  <si>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</si>
  <si>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</si>
  <si>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</si>
  <si>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</si>
  <si>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</si>
  <si>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</si>
  <si>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</si>
  <si>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</si>
  <si>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</si>
  <si>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</si>
  <si>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</si>
  <si>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</si>
  <si>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</si>
  <si>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</si>
  <si>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</si>
  <si>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</si>
  <si>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</si>
  <si>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</si>
  <si>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</si>
  <si>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</si>
  <si>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</si>
  <si>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</si>
  <si>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</si>
  <si>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</si>
  <si>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</si>
  <si>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</si>
  <si>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</si>
  <si>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</si>
  <si>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</si>
  <si>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</si>
  <si>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</si>
  <si>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</si>
  <si>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</si>
  <si>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</si>
  <si>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</si>
  <si>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</si>
  <si>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</si>
  <si>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</si>
  <si>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</si>
  <si>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</si>
  <si>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</si>
  <si>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</si>
  <si>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</si>
  <si>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</si>
  <si>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</si>
  <si>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</si>
  <si>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</si>
  <si>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</si>
  <si>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</si>
  <si>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</si>
  <si>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</si>
  <si>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</si>
  <si>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</si>
  <si>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</si>
  <si>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</si>
  <si>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</si>
  <si>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</si>
  <si>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</si>
  <si>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</si>
  <si>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</si>
  <si>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</si>
  <si>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</si>
  <si>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</si>
  <si>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</si>
  <si>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</si>
  <si>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</si>
  <si>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</si>
  <si>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</si>
  <si>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</si>
  <si>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</si>
  <si>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</si>
  <si>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</si>
  <si>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</si>
  <si>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</si>
  <si>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</si>
  <si>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</si>
  <si>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</si>
  <si>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</si>
  <si>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</si>
  <si>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</si>
  <si>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</si>
  <si>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</si>
  <si>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</si>
  <si>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</si>
  <si>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</si>
  <si>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</si>
  <si>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</si>
  <si>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</si>
  <si>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</si>
  <si>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</si>
  <si>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</si>
  <si>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</si>
  <si>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</si>
  <si>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</si>
  <si>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</si>
  <si>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</si>
  <si>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</si>
  <si>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</si>
  <si>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</si>
  <si>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</si>
  <si>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</si>
  <si>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</si>
  <si>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</si>
  <si>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</si>
  <si>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</si>
  <si>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</si>
  <si>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</si>
  <si>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</si>
  <si>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</si>
  <si>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</si>
  <si>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</si>
  <si>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</si>
  <si>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</si>
  <si>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</si>
  <si>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</si>
  <si>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</si>
  <si>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</si>
  <si>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</si>
  <si>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</si>
  <si>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</si>
  <si>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</si>
  <si>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</si>
  <si>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</si>
  <si>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</si>
  <si>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</si>
  <si>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</si>
  <si>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</si>
  <si>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</si>
  <si>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</si>
  <si>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</si>
  <si>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</si>
  <si>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</si>
  <si>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</si>
  <si>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</si>
  <si>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</si>
  <si>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</si>
  <si>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</si>
  <si>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</si>
  <si>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</si>
  <si>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</si>
  <si>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</si>
  <si>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</si>
  <si>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</si>
  <si>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</si>
  <si>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</si>
  <si>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</si>
  <si>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</si>
  <si>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</si>
  <si>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</si>
  <si>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</si>
  <si>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</si>
  <si>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</si>
  <si>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</si>
  <si>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</si>
  <si>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</si>
  <si>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</si>
  <si>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</si>
  <si>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</si>
  <si>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</si>
  <si>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</si>
  <si>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</si>
  <si>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</si>
  <si>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</si>
  <si>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</si>
  <si>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</si>
  <si>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</si>
  <si>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</si>
  <si>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</si>
  <si>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</si>
  <si>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</si>
  <si>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</si>
  <si>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</si>
  <si>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</si>
  <si>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</si>
  <si>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</si>
  <si>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</si>
  <si>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</si>
  <si>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</si>
  <si>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</si>
  <si>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</si>
  <si>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</si>
  <si>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</si>
  <si>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</si>
  <si>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</si>
  <si>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</si>
  <si>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</si>
  <si>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</si>
  <si>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</si>
  <si>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</si>
  <si>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</si>
  <si>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</si>
  <si>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</si>
  <si>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</si>
  <si>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</si>
  <si>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</si>
  <si>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</si>
  <si>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</si>
  <si>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</si>
  <si>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</si>
  <si>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</si>
  <si>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</si>
  <si>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</si>
  <si>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</si>
  <si>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</si>
  <si>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</si>
  <si>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</si>
  <si>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</si>
  <si>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</si>
  <si>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</si>
  <si>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</si>
  <si>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</si>
  <si>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</si>
  <si>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</si>
  <si>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</si>
  <si>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</si>
  <si>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</si>
  <si>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</si>
  <si>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</si>
  <si>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</si>
  <si>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</si>
  <si>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</si>
  <si>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</si>
  <si>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</si>
  <si>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</si>
  <si>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</si>
  <si>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</si>
  <si>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</si>
  <si>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</si>
  <si>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</si>
  <si>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</si>
  <si>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</si>
  <si>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</si>
  <si>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</si>
  <si>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</si>
  <si>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</si>
  <si>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</si>
  <si>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</si>
  <si>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</si>
  <si>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</si>
  <si>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</si>
  <si>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</si>
  <si>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</si>
  <si>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</si>
  <si>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</si>
  <si>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</si>
  <si>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</si>
  <si>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</si>
  <si>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</si>
  <si>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</si>
  <si>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</si>
  <si>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</si>
  <si>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</si>
  <si>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</si>
  <si>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</si>
  <si>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</si>
  <si>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</si>
  <si>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</si>
  <si>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</si>
  <si>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</si>
  <si>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</si>
  <si>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</si>
  <si>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</si>
  <si>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</si>
  <si>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</si>
  <si>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</si>
  <si>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</si>
  <si>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</si>
  <si>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</si>
  <si>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</si>
  <si>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</si>
  <si>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</si>
  <si>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</si>
  <si>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</si>
  <si>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</si>
  <si>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</si>
  <si>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</si>
  <si>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</si>
  <si>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</si>
  <si>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</si>
  <si>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</si>
  <si>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</si>
  <si>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</si>
  <si>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</si>
  <si>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</si>
  <si>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</si>
  <si>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</si>
  <si>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</si>
  <si>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</si>
  <si>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</si>
  <si>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</si>
  <si>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</si>
  <si>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</si>
  <si>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</si>
  <si>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</si>
  <si>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</si>
  <si>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</si>
  <si>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</si>
  <si>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</si>
  <si>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</si>
  <si>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</si>
  <si>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</si>
  <si>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</si>
  <si>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</si>
  <si>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</si>
  <si>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</si>
  <si>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</si>
  <si>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</si>
  <si>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</si>
  <si>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</si>
  <si>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</si>
  <si>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</si>
  <si>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</si>
  <si>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</si>
  <si>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</si>
  <si>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</si>
  <si>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</si>
  <si>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</si>
  <si>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</si>
  <si>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</si>
  <si>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</si>
  <si>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</si>
  <si>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</si>
  <si>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</si>
  <si>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</si>
  <si>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</si>
  <si>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</si>
  <si>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</si>
  <si>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</si>
  <si>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</si>
  <si>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</si>
  <si>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</si>
  <si>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</si>
  <si>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</si>
  <si>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</si>
  <si>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</si>
  <si>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</si>
  <si>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</si>
  <si>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</si>
  <si>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</si>
  <si>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</si>
  <si>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</si>
  <si>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</si>
  <si>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</si>
  <si>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</si>
  <si>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</si>
  <si>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</si>
  <si>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</si>
  <si>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</si>
  <si>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</si>
  <si>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</si>
  <si>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</si>
  <si>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</si>
  <si>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</si>
  <si>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</si>
  <si>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</si>
  <si>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</si>
  <si>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</si>
  <si>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</si>
  <si>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</si>
  <si>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</si>
  <si>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</si>
  <si>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</si>
  <si>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</si>
  <si>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</si>
  <si>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</si>
  <si>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</si>
  <si>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</si>
  <si>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</si>
  <si>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</si>
  <si>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</si>
  <si>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</si>
  <si>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</si>
  <si>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</si>
  <si>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</si>
  <si>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</si>
  <si>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</si>
  <si>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</si>
  <si>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</si>
  <si>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</si>
  <si>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</si>
  <si>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</si>
  <si>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</si>
  <si>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</si>
  <si>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</si>
  <si>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</si>
  <si>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</si>
  <si>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</si>
  <si>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</si>
  <si>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</si>
  <si>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</si>
  <si>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</si>
  <si>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</si>
  <si>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</si>
  <si>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</si>
  <si>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</si>
  <si>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</si>
  <si>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</si>
  <si>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</si>
  <si>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</si>
  <si>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</si>
  <si>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</si>
  <si>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</si>
  <si>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</si>
  <si>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</si>
  <si>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</si>
  <si>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</si>
  <si>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</si>
  <si>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</si>
  <si>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</si>
  <si>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</si>
  <si>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</si>
  <si>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</si>
  <si>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</si>
  <si>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</si>
  <si>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</si>
  <si>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</si>
  <si>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</si>
  <si>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</si>
  <si>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</si>
  <si>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</si>
  <si>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</si>
  <si>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</si>
  <si>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</si>
  <si>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</si>
  <si>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</si>
  <si>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</si>
  <si>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</si>
  <si>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</si>
  <si>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</si>
  <si>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</si>
  <si>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</si>
  <si>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</si>
  <si>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</si>
  <si>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</si>
  <si>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</si>
  <si>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</si>
  <si>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</si>
  <si>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</si>
  <si>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</si>
  <si>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</si>
  <si>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</si>
  <si>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</si>
  <si>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</si>
  <si>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</si>
  <si>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</si>
  <si>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</si>
  <si>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</si>
  <si>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</si>
  <si>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</si>
  <si>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</si>
  <si>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</si>
  <si>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</si>
  <si>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</si>
  <si>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</si>
  <si>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</si>
  <si>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</si>
  <si>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</si>
  <si>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</si>
  <si>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</si>
  <si>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</si>
  <si>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</si>
  <si>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</si>
  <si>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</si>
  <si>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</si>
  <si>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</si>
  <si>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</si>
  <si>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</si>
  <si>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</si>
  <si>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</si>
  <si>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</si>
  <si>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</si>
  <si>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</si>
  <si>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</si>
  <si>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</si>
  <si>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</si>
  <si>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</si>
  <si>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</si>
  <si>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</si>
  <si>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</si>
  <si>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</si>
  <si>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</si>
  <si>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</si>
  <si>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</si>
  <si>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</si>
  <si>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</si>
  <si>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</si>
  <si>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</si>
  <si>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</si>
  <si>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</si>
  <si>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</si>
  <si>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</si>
  <si>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</si>
  <si>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</si>
  <si>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</si>
  <si>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</si>
  <si>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</si>
  <si>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</si>
  <si>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</si>
  <si>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</si>
  <si>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</si>
  <si>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</si>
  <si>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</si>
  <si>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</si>
  <si>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</si>
  <si>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</si>
  <si>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</si>
  <si>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</si>
  <si>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</si>
  <si>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</si>
  <si>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</si>
  <si>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</si>
  <si>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</si>
  <si>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</si>
  <si>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</si>
  <si>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</si>
  <si>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</si>
  <si>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</si>
  <si>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</si>
  <si>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</si>
  <si>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</si>
  <si>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</si>
  <si>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</si>
  <si>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</si>
  <si>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</si>
  <si>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</si>
  <si>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</si>
  <si>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</si>
  <si>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</si>
  <si>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</si>
  <si>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</si>
  <si>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</si>
  <si>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</si>
  <si>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</si>
  <si>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</si>
  <si>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</si>
  <si>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</si>
  <si>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</si>
  <si>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</si>
  <si>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</si>
  <si>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</si>
  <si>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</si>
  <si>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</si>
  <si>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</si>
  <si>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</si>
  <si>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</si>
  <si>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</si>
  <si>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</si>
  <si>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</si>
  <si>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</si>
  <si>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</si>
  <si>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</si>
  <si>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</si>
  <si>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</si>
  <si>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</si>
  <si>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</si>
  <si>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</si>
  <si>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</si>
  <si>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</si>
  <si>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</si>
  <si>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</si>
  <si>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</si>
  <si>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</si>
  <si>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</si>
  <si>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</si>
  <si>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</si>
  <si>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</si>
  <si>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</si>
  <si>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</si>
  <si>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</si>
  <si>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</si>
  <si>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</si>
  <si>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</si>
  <si>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</si>
  <si>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</si>
  <si>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</si>
  <si>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</si>
  <si>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</si>
  <si>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</si>
  <si>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</si>
  <si>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</si>
  <si>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</si>
  <si>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</si>
  <si>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</si>
  <si>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</si>
  <si>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</si>
  <si>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</si>
  <si>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</si>
  <si>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</si>
  <si>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</si>
  <si>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</si>
  <si>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</si>
  <si>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</si>
  <si>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</si>
  <si>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</si>
  <si>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</si>
  <si>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</si>
  <si>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</si>
  <si>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</si>
  <si>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</si>
  <si>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</si>
  <si>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</si>
  <si>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</si>
  <si>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</si>
  <si>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</si>
  <si>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</si>
  <si>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</si>
  <si>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</si>
  <si>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</si>
  <si>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</si>
  <si>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</si>
  <si>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</si>
  <si>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</si>
  <si>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</si>
  <si>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</si>
  <si>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</si>
  <si>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</si>
  <si>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</si>
  <si>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</si>
  <si>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</si>
  <si>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</si>
  <si>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</si>
  <si>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</si>
  <si>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</si>
  <si>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</si>
  <si>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</si>
  <si>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</si>
  <si>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</si>
  <si>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</si>
  <si>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</si>
  <si>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</si>
  <si>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</si>
  <si>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</si>
  <si>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</si>
  <si>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</si>
  <si>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</si>
  <si>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</si>
  <si>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</si>
  <si>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</si>
  <si>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</si>
  <si>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</si>
  <si>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</si>
  <si>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</si>
  <si>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</si>
  <si>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</si>
  <si>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</si>
  <si>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</si>
  <si>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</si>
  <si>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</si>
  <si>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</si>
  <si>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</si>
  <si>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</si>
  <si>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</si>
  <si>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</si>
  <si>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</si>
  <si>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</si>
  <si>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</si>
  <si>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</si>
  <si>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</si>
  <si>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</si>
  <si>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</si>
  <si>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</si>
  <si>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</si>
  <si>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</si>
  <si>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</si>
  <si>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</si>
  <si>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</si>
  <si>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</si>
  <si>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</si>
  <si>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</si>
  <si>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</si>
  <si>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</si>
  <si>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</si>
  <si>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</si>
  <si>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</si>
  <si>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</si>
  <si>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</si>
  <si>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</si>
  <si>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</si>
  <si>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</si>
  <si>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</si>
  <si>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</si>
  <si>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</si>
  <si>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</si>
  <si>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</si>
  <si>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</si>
  <si>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</si>
  <si>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</si>
  <si>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</si>
  <si>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</si>
  <si>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</si>
  <si>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</si>
  <si>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</si>
  <si>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</si>
  <si>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</si>
  <si>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</si>
  <si>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</si>
  <si>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</si>
  <si>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</si>
  <si>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</si>
  <si>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</si>
  <si>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</si>
  <si>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</si>
  <si>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</si>
  <si>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</si>
  <si>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</si>
  <si>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</si>
  <si>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</si>
  <si>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</si>
  <si>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</si>
  <si>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</si>
  <si>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</si>
  <si>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</si>
  <si>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</si>
  <si>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</si>
  <si>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</si>
  <si>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</si>
  <si>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</si>
  <si>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</si>
  <si>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</si>
  <si>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</si>
  <si>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</si>
  <si>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</si>
  <si>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</si>
  <si>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</si>
  <si>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</si>
  <si>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</si>
  <si>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</si>
  <si>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</si>
  <si>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</si>
  <si>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</si>
  <si>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</si>
  <si>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</si>
  <si>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</si>
  <si>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</si>
  <si>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</si>
  <si>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</si>
  <si>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</si>
  <si>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</si>
  <si>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</si>
  <si>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</si>
  <si>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</si>
  <si>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</si>
  <si>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</si>
  <si>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</si>
  <si>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</si>
  <si>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</si>
  <si>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</si>
  <si>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</si>
  <si>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</si>
  <si>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</si>
  <si>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</si>
  <si>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</si>
  <si>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</si>
  <si>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</si>
  <si>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</si>
  <si>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</si>
  <si>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</si>
  <si>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</si>
  <si>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</si>
  <si>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</si>
  <si>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</si>
  <si>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</si>
  <si>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</si>
  <si>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</si>
  <si>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</si>
  <si>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</si>
  <si>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</si>
  <si>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</si>
  <si>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</si>
  <si>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</si>
  <si>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</si>
  <si>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</si>
  <si>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</si>
  <si>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</si>
  <si>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</si>
  <si>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</si>
  <si>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</si>
  <si>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</si>
  <si>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</si>
  <si>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</si>
  <si>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</si>
  <si>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</si>
  <si>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</si>
  <si>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</si>
  <si>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</si>
  <si>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</si>
  <si>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</si>
  <si>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</si>
  <si>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</si>
  <si>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</si>
  <si>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</si>
  <si>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</si>
  <si>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</si>
  <si>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</si>
  <si>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</si>
  <si>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</si>
  <si>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</si>
  <si>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</si>
  <si>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</si>
  <si>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</si>
  <si>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</si>
  <si>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</si>
  <si>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</si>
  <si>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</si>
  <si>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</si>
  <si>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</si>
  <si>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</si>
  <si>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</si>
  <si>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</si>
  <si>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</si>
  <si>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</si>
  <si>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</si>
  <si>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</si>
  <si>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</si>
  <si>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</si>
  <si>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</si>
  <si>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</si>
  <si>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</si>
  <si>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</si>
  <si>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</si>
  <si>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</si>
  <si>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</si>
  <si>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</si>
  <si>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</si>
  <si>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</si>
  <si>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</si>
  <si>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</si>
  <si>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</si>
  <si>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</si>
  <si>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</si>
  <si>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</si>
  <si>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</si>
  <si>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</si>
  <si>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</si>
  <si>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</si>
  <si>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</si>
  <si>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</si>
  <si>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</si>
  <si>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</si>
  <si>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</si>
  <si>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</si>
  <si>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</si>
  <si>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</si>
  <si>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</si>
  <si>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</si>
  <si>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</si>
  <si>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</si>
  <si>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</si>
  <si>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</si>
  <si>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</si>
  <si>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</si>
  <si>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</si>
  <si>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</si>
  <si>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</si>
  <si>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</si>
  <si>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</si>
  <si>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</si>
  <si>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</si>
  <si>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</si>
  <si>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</si>
  <si>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</si>
  <si>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</si>
  <si>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</si>
  <si>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</si>
  <si>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</si>
  <si>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</si>
  <si>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</si>
  <si>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</si>
  <si>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</si>
  <si>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</si>
  <si>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</si>
  <si>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</si>
  <si>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</si>
  <si>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</si>
  <si>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</si>
  <si>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</si>
  <si>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</si>
  <si>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</si>
  <si>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</si>
  <si>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</si>
  <si>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</si>
  <si>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</si>
  <si>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</si>
  <si>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</si>
  <si>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</si>
  <si>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</si>
  <si>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</si>
  <si>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</si>
  <si>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</si>
  <si>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</si>
  <si>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</si>
  <si>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</si>
  <si>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</si>
  <si>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</si>
  <si>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</si>
  <si>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</si>
  <si>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</si>
  <si>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</si>
  <si>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</si>
  <si>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</si>
  <si>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</si>
  <si>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</si>
  <si>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</si>
  <si>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</si>
  <si>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</si>
  <si>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</si>
  <si>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</si>
  <si>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</si>
  <si>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</si>
  <si>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</si>
  <si>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</si>
  <si>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</si>
  <si>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</si>
  <si>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</si>
  <si>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</si>
  <si>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</si>
  <si>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</si>
  <si>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</si>
  <si>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</si>
  <si>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</si>
  <si>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</si>
  <si>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</si>
  <si>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</si>
  <si>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</si>
  <si>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</si>
  <si>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</si>
  <si>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</si>
  <si>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</si>
  <si>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</si>
  <si>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</si>
  <si>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</si>
  <si>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</si>
  <si>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</si>
  <si>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</si>
  <si>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</si>
  <si>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</si>
  <si>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</si>
  <si>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</si>
  <si>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</si>
  <si>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</si>
  <si>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</si>
  <si>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</si>
  <si>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</si>
  <si>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</si>
  <si>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</si>
  <si>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</si>
  <si>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</si>
  <si>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</si>
  <si>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</si>
  <si>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</si>
  <si>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</si>
  <si>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</si>
  <si>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</si>
  <si>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</si>
  <si>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</si>
  <si>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</si>
  <si>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</si>
  <si>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</si>
  <si>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</si>
  <si>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</si>
  <si>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</si>
  <si>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</si>
  <si>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</si>
  <si>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</si>
  <si>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</si>
  <si>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</si>
  <si>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</si>
  <si>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</si>
  <si>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</si>
  <si>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</si>
  <si>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</si>
  <si>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</si>
  <si>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</si>
  <si>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</si>
  <si>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</si>
  <si>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</si>
  <si>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</si>
  <si>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</si>
  <si>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</si>
  <si>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</si>
  <si>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</si>
  <si>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</si>
  <si>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</si>
  <si>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</si>
  <si>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</si>
  <si>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</si>
  <si>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</si>
  <si>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</si>
  <si>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</si>
  <si>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</si>
  <si>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</si>
  <si>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</si>
  <si>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</si>
  <si>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</si>
  <si>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</si>
  <si>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</si>
  <si>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</si>
  <si>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</si>
  <si>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</si>
  <si>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</si>
  <si>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</si>
  <si>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</si>
  <si>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</si>
  <si>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</si>
  <si>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</si>
  <si>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</si>
  <si>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</si>
  <si>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</si>
  <si>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</si>
  <si>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</si>
  <si>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</si>
  <si>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</si>
  <si>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</si>
  <si>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</si>
  <si>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</si>
  <si>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</si>
  <si>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</si>
  <si>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</si>
  <si>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</si>
  <si>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</si>
  <si>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</si>
  <si>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</si>
  <si>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</si>
  <si>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</si>
  <si>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</si>
  <si>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</si>
  <si>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</si>
  <si>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</si>
  <si>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</si>
  <si>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</si>
  <si>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</si>
  <si>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</si>
  <si>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</si>
  <si>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</si>
  <si>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</si>
  <si>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</si>
  <si>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</si>
  <si>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</si>
  <si>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</si>
  <si>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</si>
  <si>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</si>
  <si>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</si>
  <si>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</si>
  <si>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</si>
  <si>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</si>
  <si>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</si>
  <si>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</si>
  <si>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</si>
  <si>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</si>
  <si>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</si>
  <si>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</si>
  <si>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</si>
  <si>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</si>
  <si>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</si>
  <si>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</si>
  <si>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</si>
  <si>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</si>
  <si>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</si>
  <si>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</si>
  <si>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</si>
  <si>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</si>
  <si>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</si>
  <si>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</si>
  <si>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</si>
  <si>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</si>
  <si>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</si>
  <si>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</si>
  <si>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</si>
  <si>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</si>
  <si>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</si>
  <si>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</si>
  <si>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</si>
  <si>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</si>
  <si>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</si>
  <si>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</si>
  <si>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</si>
  <si>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</si>
  <si>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</si>
  <si>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</si>
  <si>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</si>
  <si>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</si>
  <si>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</si>
  <si>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</si>
  <si>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</si>
  <si>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</si>
  <si>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</si>
  <si>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</si>
  <si>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</si>
  <si>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</si>
  <si>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</si>
  <si>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</si>
  <si>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</si>
  <si>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</si>
  <si>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</si>
  <si>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</si>
  <si>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</si>
  <si>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</si>
  <si>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</si>
  <si>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</si>
  <si>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</si>
  <si>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</si>
  <si>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</si>
  <si>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</si>
  <si>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</si>
  <si>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</si>
  <si>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</si>
  <si>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</si>
  <si>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</si>
  <si>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</si>
  <si>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</si>
  <si>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</si>
  <si>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</si>
  <si>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</si>
  <si>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</si>
  <si>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</si>
  <si>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</si>
  <si>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</si>
  <si>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</si>
  <si>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</si>
  <si>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</si>
  <si>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</si>
  <si>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</si>
  <si>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</si>
  <si>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</si>
  <si>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</si>
  <si>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</si>
  <si>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</si>
  <si>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</si>
  <si>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</si>
  <si>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</si>
  <si>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</si>
  <si>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</si>
  <si>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</si>
  <si>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</si>
  <si>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</si>
  <si>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</si>
  <si>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</si>
  <si>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</si>
  <si>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</si>
  <si>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</si>
  <si>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</si>
  <si>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</si>
  <si>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</si>
  <si>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</si>
  <si>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</si>
  <si>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</si>
  <si>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</si>
  <si>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</si>
  <si>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</si>
  <si>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</si>
  <si>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</si>
  <si>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</si>
  <si>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</si>
  <si>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</si>
  <si>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</si>
  <si>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</si>
  <si>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</si>
  <si>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</si>
  <si>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</si>
  <si>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</si>
  <si>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</si>
  <si>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</si>
  <si>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</si>
  <si>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</si>
  <si>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</si>
  <si>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</si>
  <si>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</si>
  <si>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</si>
  <si>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</si>
  <si>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</si>
  <si>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</si>
  <si>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</si>
  <si>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</si>
  <si>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</si>
  <si>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</si>
  <si>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</si>
  <si>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</si>
  <si>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</si>
  <si>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</si>
  <si>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</si>
  <si>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</si>
  <si>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</si>
  <si>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</si>
  <si>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</si>
  <si>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</si>
  <si>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</si>
  <si>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</si>
  <si>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</si>
  <si>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</si>
  <si>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</si>
  <si>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</si>
  <si>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</si>
  <si>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</si>
  <si>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</si>
  <si>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</si>
  <si>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</si>
  <si>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</si>
  <si>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</si>
  <si>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</si>
  <si>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</si>
  <si>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</si>
  <si>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</si>
  <si>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</si>
  <si>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</si>
  <si>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</si>
  <si>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</si>
  <si>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</si>
  <si>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</si>
  <si>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</si>
  <si>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</si>
  <si>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</si>
  <si>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</si>
  <si>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</si>
  <si>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</si>
  <si>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</si>
  <si>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</si>
  <si>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</si>
  <si>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</si>
  <si>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</si>
  <si>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</si>
  <si>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</si>
  <si>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</si>
  <si>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</si>
  <si>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</si>
  <si>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</si>
  <si>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</si>
  <si>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</si>
  <si>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</si>
  <si>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</si>
  <si>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</si>
  <si>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</si>
  <si>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</si>
  <si>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</si>
  <si>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</si>
  <si>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</si>
  <si>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</si>
  <si>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</si>
  <si>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</si>
  <si>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</si>
  <si>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</si>
  <si>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</si>
  <si>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</si>
  <si>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</si>
  <si>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</si>
  <si>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</si>
  <si>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</si>
  <si>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</si>
  <si>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</si>
  <si>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</si>
  <si>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</si>
  <si>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</si>
  <si>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</si>
  <si>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</si>
  <si>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</si>
  <si>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</si>
  <si>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</si>
  <si>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</si>
  <si>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</si>
  <si>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</si>
  <si>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</si>
  <si>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</si>
  <si>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</si>
  <si>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</si>
  <si>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</si>
  <si>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</si>
  <si>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</si>
  <si>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</si>
  <si>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</si>
  <si>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</si>
  <si>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</si>
  <si>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</si>
  <si>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</si>
  <si>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</si>
  <si>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</si>
  <si>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</si>
  <si>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</si>
  <si>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</si>
  <si>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</si>
  <si>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</si>
  <si>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</si>
  <si>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</si>
  <si>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</si>
  <si>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</si>
  <si>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</si>
  <si>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</si>
  <si>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</si>
  <si>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</si>
  <si>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</si>
  <si>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</si>
  <si>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</si>
  <si>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</si>
  <si>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</si>
  <si>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</si>
  <si>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</si>
  <si>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</si>
  <si>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</si>
  <si>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</si>
  <si>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</si>
  <si>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</si>
  <si>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</si>
  <si>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</si>
  <si>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</si>
  <si>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</si>
  <si>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</si>
  <si>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</si>
  <si>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</si>
  <si>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</si>
  <si>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</si>
  <si>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</si>
  <si>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</si>
  <si>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</si>
  <si>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</si>
  <si>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</si>
  <si>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</si>
  <si>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</si>
  <si>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</si>
  <si>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</si>
  <si>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</si>
  <si>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</si>
  <si>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</si>
  <si>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</si>
  <si>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</si>
  <si>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</si>
  <si>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</si>
  <si>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</si>
  <si>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</si>
  <si>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</si>
  <si>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</si>
  <si>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</si>
  <si>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</si>
  <si>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</si>
  <si>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</si>
  <si>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</si>
  <si>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</si>
  <si>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</si>
  <si>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</si>
  <si>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</si>
  <si>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</si>
  <si>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</si>
  <si>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</si>
  <si>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</si>
  <si>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</si>
  <si>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</si>
  <si>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</si>
  <si>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</si>
  <si>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</si>
  <si>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</si>
  <si>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</si>
  <si>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</si>
  <si>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</si>
  <si>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</si>
  <si>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</si>
  <si>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</si>
  <si>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</si>
  <si>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</si>
  <si>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</si>
  <si>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</si>
  <si>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</si>
  <si>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</si>
  <si>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</si>
  <si>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</si>
  <si>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</si>
  <si>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</si>
  <si>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</si>
  <si>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</si>
  <si>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</si>
  <si>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</si>
  <si>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</si>
  <si>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</si>
  <si>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</si>
  <si>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</si>
  <si>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</si>
  <si>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</si>
  <si>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</si>
  <si>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</si>
  <si>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</si>
  <si>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</si>
  <si>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</si>
  <si>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</si>
  <si>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</si>
  <si>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</si>
  <si>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</si>
  <si>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</si>
  <si>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</si>
  <si>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</si>
  <si>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</si>
  <si>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</si>
  <si>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</si>
  <si>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</si>
  <si>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</si>
  <si>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</si>
  <si>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</si>
  <si>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</si>
  <si>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</si>
  <si>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</si>
  <si>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</si>
  <si>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</si>
  <si>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</si>
  <si>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</si>
  <si>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</si>
  <si>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</si>
  <si>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</si>
  <si>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</si>
  <si>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</si>
  <si>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</si>
  <si>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</si>
  <si>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</si>
  <si>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</si>
  <si>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</si>
  <si>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</si>
  <si>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</si>
  <si>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</si>
  <si>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</si>
  <si>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</si>
  <si>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</si>
  <si>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</si>
  <si>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</si>
  <si>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</si>
  <si>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</si>
  <si>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</si>
  <si>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</si>
  <si>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</si>
  <si>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</si>
  <si>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</si>
  <si>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</si>
  <si>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</si>
  <si>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</si>
  <si>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</si>
  <si>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</si>
  <si>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</si>
  <si>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</si>
  <si>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</si>
  <si>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</si>
  <si>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</si>
  <si>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</si>
  <si>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</si>
  <si>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</si>
  <si>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</si>
  <si>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</si>
  <si>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</si>
  <si>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</si>
  <si>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</si>
  <si>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</si>
  <si>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</si>
  <si>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</si>
  <si>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</si>
  <si>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</si>
  <si>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</si>
  <si>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</si>
  <si>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</si>
  <si>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</si>
  <si>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</si>
  <si>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</si>
  <si>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</si>
  <si>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</si>
  <si>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</si>
  <si>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</si>
  <si>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</si>
  <si>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</si>
  <si>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</si>
  <si>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</si>
  <si>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</si>
  <si>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</si>
  <si>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</si>
  <si>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</si>
  <si>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</si>
  <si>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</si>
  <si>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</si>
  <si>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</si>
  <si>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</si>
  <si>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</si>
  <si>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</si>
  <si>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</si>
  <si>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</si>
  <si>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</si>
  <si>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</si>
  <si>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</si>
  <si>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</si>
  <si>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</si>
  <si>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</si>
  <si>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</si>
  <si>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</si>
  <si>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</si>
  <si>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</si>
  <si>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</si>
  <si>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</si>
  <si>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</si>
  <si>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</si>
  <si>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</si>
  <si>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</si>
  <si>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</si>
  <si>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</si>
  <si>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</si>
  <si>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</si>
  <si>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</si>
  <si>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</si>
  <si>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</si>
  <si>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</si>
  <si>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</si>
  <si>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</si>
  <si>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</si>
  <si>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</si>
  <si>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</si>
  <si>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</si>
  <si>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</si>
  <si>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</si>
  <si>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</si>
  <si>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</si>
  <si>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</si>
  <si>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</si>
  <si>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</si>
  <si>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</si>
  <si>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</si>
  <si>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</si>
  <si>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</si>
  <si>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</si>
  <si>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</si>
  <si>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</si>
  <si>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</si>
  <si>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</si>
  <si>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</si>
  <si>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</si>
  <si>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</si>
  <si>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</si>
  <si>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</si>
  <si>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</si>
  <si>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</si>
  <si>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</si>
  <si>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</si>
  <si>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</si>
  <si>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</si>
  <si>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</si>
  <si>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</si>
  <si>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</si>
  <si>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</si>
  <si>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</si>
  <si>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</si>
  <si>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</si>
  <si>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</si>
  <si>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</si>
  <si>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</si>
  <si>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</si>
  <si>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</si>
  <si>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</si>
  <si>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</si>
  <si>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</si>
  <si>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</si>
  <si>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</si>
  <si>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</si>
  <si>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</si>
  <si>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</si>
  <si>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</si>
  <si>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</si>
  <si>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</si>
  <si>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</si>
  <si>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</si>
  <si>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</si>
  <si>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</si>
  <si>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</si>
  <si>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</si>
  <si>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</si>
  <si>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</si>
  <si>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</si>
  <si>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</si>
  <si>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</si>
  <si>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</si>
  <si>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</si>
  <si>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</si>
  <si>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</si>
  <si>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</si>
  <si>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</si>
  <si>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</si>
  <si>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</si>
  <si>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</si>
  <si>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</si>
  <si>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</si>
  <si>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</si>
  <si>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</si>
  <si>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</si>
  <si>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</si>
  <si>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</si>
  <si>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</si>
  <si>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</si>
  <si>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</si>
  <si>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</si>
  <si>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</si>
  <si>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</si>
  <si>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</si>
  <si>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</si>
  <si>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</si>
  <si>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</si>
  <si>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</si>
  <si>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</si>
  <si>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</si>
  <si>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</si>
  <si>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</si>
  <si>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</si>
  <si>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</si>
  <si>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</si>
  <si>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</si>
  <si>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</si>
  <si>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</si>
  <si>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</si>
  <si>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</si>
  <si>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</si>
  <si>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</si>
  <si>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</si>
  <si>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</si>
  <si>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</si>
  <si>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</si>
  <si>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</si>
  <si>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</si>
  <si>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</si>
  <si>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</si>
  <si>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</si>
  <si>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</si>
  <si>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</si>
  <si>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</si>
  <si>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</si>
  <si>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</si>
  <si>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</si>
  <si>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</si>
  <si>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</si>
  <si>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</si>
  <si>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</si>
  <si>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</si>
  <si>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</si>
  <si>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</si>
  <si>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</si>
  <si>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</si>
  <si>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</si>
  <si>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</si>
  <si>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</si>
  <si>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</si>
  <si>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</si>
  <si>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</si>
  <si>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</si>
  <si>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</si>
  <si>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</si>
  <si>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</si>
  <si>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</si>
  <si>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</si>
  <si>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</si>
  <si>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</si>
  <si>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</si>
  <si>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</si>
  <si>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</si>
  <si>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</si>
  <si>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</si>
  <si>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</si>
  <si>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</si>
  <si>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</si>
  <si>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</si>
  <si>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</si>
  <si>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</si>
  <si>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</si>
  <si>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</si>
  <si>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</si>
  <si>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</si>
  <si>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</si>
  <si>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</si>
  <si>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</si>
  <si>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</si>
  <si>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</si>
  <si>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</si>
  <si>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</si>
  <si>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</si>
  <si>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</si>
  <si>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</si>
  <si>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</si>
  <si>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</si>
  <si>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</si>
  <si>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</si>
  <si>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</si>
  <si>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</si>
  <si>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</si>
  <si>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</si>
  <si>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</si>
  <si>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</si>
  <si>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</si>
  <si>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</si>
  <si>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</si>
  <si>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</si>
  <si>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</si>
  <si>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</si>
  <si>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</si>
  <si>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</si>
  <si>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</si>
  <si>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</si>
  <si>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</si>
  <si>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</si>
  <si>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</si>
  <si>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</si>
  <si>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</si>
  <si>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</si>
  <si>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</si>
  <si>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</si>
  <si>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</si>
  <si>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</si>
  <si>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</si>
  <si>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</si>
  <si>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</si>
  <si>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</si>
  <si>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</si>
  <si>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</si>
  <si>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</si>
  <si>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</si>
  <si>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</si>
  <si>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</si>
  <si>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</si>
  <si>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</si>
  <si>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</si>
  <si>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</si>
  <si>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</si>
  <si>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</si>
  <si>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</si>
  <si>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</si>
  <si>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</si>
  <si>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</si>
  <si>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</si>
  <si>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</si>
  <si>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</si>
  <si>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</si>
  <si>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</si>
  <si>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</si>
  <si>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</si>
  <si>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</si>
  <si>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</si>
  <si>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</si>
  <si>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</si>
  <si>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</si>
  <si>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</si>
  <si>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</si>
  <si>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</si>
  <si>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</si>
  <si>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</si>
  <si>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</si>
  <si>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</si>
  <si>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</si>
  <si>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</si>
  <si>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</si>
  <si>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</si>
  <si>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</si>
  <si>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</si>
  <si>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</si>
  <si>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</si>
  <si>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</si>
  <si>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</si>
  <si>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</si>
  <si>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</si>
  <si>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</si>
  <si>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</si>
  <si>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</si>
  <si>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</si>
  <si>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</si>
  <si>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</si>
  <si>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</si>
  <si>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</si>
  <si>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</si>
  <si>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</si>
  <si>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</si>
  <si>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</si>
  <si>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</si>
  <si>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</si>
  <si>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</si>
  <si>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</si>
  <si>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</si>
  <si>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</si>
  <si>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</si>
  <si>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</si>
  <si>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</si>
  <si>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</si>
  <si>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</si>
  <si>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</si>
  <si>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</si>
  <si>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</si>
  <si>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</si>
  <si>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</si>
  <si>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</si>
  <si>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</si>
  <si>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</si>
  <si>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</si>
  <si>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</si>
  <si>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</si>
  <si>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</si>
  <si>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</si>
  <si>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</si>
  <si>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</si>
  <si>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</si>
  <si>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</si>
  <si>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</si>
  <si>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</si>
  <si>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</si>
  <si>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</si>
  <si>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</si>
  <si>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</si>
  <si>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</si>
  <si>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</si>
  <si>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</si>
  <si>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</si>
  <si>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</si>
  <si>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</si>
  <si>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</si>
  <si>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</si>
  <si>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</si>
  <si>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</si>
  <si>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</si>
  <si>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</si>
  <si>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</si>
  <si>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</si>
  <si>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</si>
  <si>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</si>
  <si>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</si>
  <si>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</si>
  <si>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</si>
  <si>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</si>
  <si>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</si>
  <si>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</si>
  <si>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</si>
  <si>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</si>
  <si>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</si>
  <si>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</si>
  <si>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</si>
  <si>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</si>
  <si>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</si>
  <si>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</si>
  <si>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</si>
  <si>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</si>
  <si>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</si>
  <si>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</si>
  <si>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</si>
  <si>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</si>
  <si>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</si>
  <si>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</si>
  <si>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</si>
  <si>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</si>
  <si>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</si>
  <si>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</si>
  <si>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</si>
  <si>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</si>
  <si>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</si>
  <si>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</si>
  <si>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</si>
  <si>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</si>
  <si>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</si>
  <si>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</si>
  <si>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</si>
  <si>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</si>
  <si>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</si>
  <si>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</si>
  <si>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</si>
  <si>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</si>
  <si>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</si>
  <si>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</si>
  <si>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</si>
  <si>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</si>
  <si>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</si>
  <si>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</si>
  <si>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</si>
  <si>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</si>
  <si>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</si>
  <si>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</si>
  <si>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</si>
  <si>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</si>
  <si>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</si>
  <si>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</si>
  <si>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</si>
  <si>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</si>
  <si>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</si>
  <si>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</si>
  <si>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</si>
  <si>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</si>
  <si>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</si>
  <si>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</si>
  <si>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</si>
  <si>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</si>
  <si>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</si>
  <si>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</si>
  <si>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</si>
  <si>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</si>
  <si>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</si>
  <si>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</si>
  <si>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</si>
  <si>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</si>
  <si>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</si>
  <si>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</si>
  <si>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</si>
  <si>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</si>
  <si>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</si>
  <si>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</si>
  <si>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</si>
  <si>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</si>
  <si>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</si>
  <si>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</si>
  <si>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</si>
  <si>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</si>
  <si>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</si>
  <si>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</si>
  <si>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</si>
  <si>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</si>
  <si>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</si>
  <si>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</si>
  <si>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</si>
  <si>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</si>
  <si>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</si>
  <si>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</si>
  <si>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</si>
  <si>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</si>
  <si>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</si>
  <si>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</si>
  <si>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</si>
  <si>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</si>
  <si>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</si>
  <si>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</si>
  <si>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</si>
  <si>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</si>
  <si>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</si>
  <si>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</si>
  <si>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</si>
  <si>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</si>
  <si>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</si>
  <si>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</si>
  <si>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</si>
  <si>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</si>
  <si>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</si>
  <si>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</si>
  <si>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</si>
  <si>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</si>
  <si>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</si>
  <si>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</si>
  <si>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</si>
  <si>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</si>
  <si>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</si>
  <si>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</si>
  <si>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</si>
  <si>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</si>
  <si>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</si>
  <si>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</si>
  <si>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</si>
  <si>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</si>
  <si>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</si>
  <si>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</si>
  <si>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</si>
  <si>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</si>
  <si>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</si>
  <si>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</si>
  <si>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</si>
  <si>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</si>
  <si>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</si>
  <si>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</si>
  <si>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</si>
  <si>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</si>
  <si>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</si>
  <si>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</si>
  <si>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</si>
  <si>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</si>
  <si>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</si>
  <si>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</si>
  <si>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</si>
  <si>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</si>
  <si>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</si>
  <si>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</si>
  <si>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</si>
  <si>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</si>
  <si>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</si>
  <si>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</si>
  <si>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</si>
  <si>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</si>
  <si>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</si>
  <si>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</si>
  <si>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</si>
  <si>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</si>
  <si>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</si>
  <si>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</si>
  <si>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</si>
  <si>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</si>
  <si>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</si>
  <si>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</si>
  <si>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</si>
  <si>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</si>
  <si>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</si>
  <si>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</si>
  <si>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</si>
  <si>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</si>
  <si>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</si>
  <si>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</si>
  <si>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</si>
  <si>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</si>
  <si>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</si>
  <si>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</si>
  <si>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</si>
  <si>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</si>
  <si>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</si>
  <si>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</si>
  <si>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</si>
  <si>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</si>
  <si>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</si>
  <si>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</si>
  <si>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</si>
  <si>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</si>
  <si>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</si>
  <si>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</si>
  <si>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</si>
  <si>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</si>
  <si>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</si>
  <si>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</si>
  <si>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</si>
  <si>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</si>
  <si>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</si>
  <si>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</si>
  <si>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</si>
  <si>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</si>
  <si>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</si>
  <si>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</si>
  <si>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</si>
  <si>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</si>
  <si>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</si>
  <si>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</si>
  <si>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</si>
  <si>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</si>
  <si>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</si>
  <si>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</si>
  <si>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</si>
  <si>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</si>
  <si>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</si>
  <si>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</si>
  <si>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</si>
  <si>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</si>
  <si>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</si>
  <si>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</si>
  <si>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</si>
  <si>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</si>
  <si>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</si>
  <si>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</si>
  <si>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</si>
  <si>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</si>
  <si>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</si>
  <si>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</si>
  <si>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</si>
  <si>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</si>
  <si>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</si>
  <si>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</si>
  <si>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</si>
  <si>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</si>
  <si>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</si>
  <si>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</si>
  <si>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</si>
  <si>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</si>
  <si>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</si>
  <si>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</si>
  <si>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</si>
  <si>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</si>
  <si>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</si>
  <si>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</si>
  <si>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</si>
  <si>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</si>
  <si>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</si>
  <si>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</si>
  <si>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</si>
  <si>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</si>
  <si>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</si>
  <si>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</si>
  <si>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</si>
  <si>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</si>
  <si>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</si>
  <si>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</si>
  <si>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</si>
  <si>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</si>
  <si>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</si>
  <si>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</si>
  <si>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</si>
  <si>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</si>
  <si>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</si>
  <si>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</si>
  <si>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</si>
  <si>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</si>
  <si>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</si>
  <si>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</si>
  <si>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</si>
  <si>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</si>
  <si>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</si>
  <si>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</si>
  <si>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</si>
  <si>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</si>
  <si>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</si>
  <si>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</si>
  <si>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</si>
  <si>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</si>
  <si>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</si>
  <si>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</si>
  <si>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</si>
  <si>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</si>
  <si>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</si>
  <si>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</si>
  <si>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</si>
  <si>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</si>
  <si>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</si>
  <si>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</si>
  <si>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</si>
  <si>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</si>
  <si>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</si>
  <si>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</si>
  <si>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</si>
  <si>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</si>
  <si>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</si>
  <si>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</si>
  <si>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</si>
  <si>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</si>
  <si>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</si>
  <si>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</si>
  <si>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</si>
  <si>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</si>
  <si>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</si>
  <si>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</si>
  <si>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</si>
  <si>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</si>
  <si>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</si>
  <si>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</si>
  <si>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</si>
  <si>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</si>
  <si>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</si>
  <si>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</si>
  <si>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</si>
  <si>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</si>
  <si>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</si>
  <si>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</si>
  <si>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</si>
  <si>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</si>
  <si>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</si>
  <si>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</si>
  <si>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</si>
  <si>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</si>
  <si>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</si>
  <si>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</si>
  <si>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</si>
  <si>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</si>
  <si>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</si>
  <si>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</si>
  <si>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</si>
  <si>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</si>
  <si>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</si>
  <si>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</si>
  <si>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</si>
  <si>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</si>
  <si>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</si>
  <si>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</si>
  <si>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</si>
  <si>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</si>
  <si>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</si>
  <si>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</si>
  <si>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</si>
  <si>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</si>
  <si>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</si>
  <si>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</si>
  <si>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</si>
  <si>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</si>
  <si>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</si>
  <si>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</si>
  <si>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</si>
  <si>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</si>
  <si>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</si>
  <si>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</si>
  <si>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</si>
  <si>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</si>
  <si>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</si>
  <si>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</si>
  <si>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</si>
  <si>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</si>
  <si>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</si>
  <si>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</si>
  <si>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</si>
  <si>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</si>
  <si>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</si>
  <si>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</si>
  <si>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</si>
  <si>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</si>
  <si>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</si>
  <si>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</si>
  <si>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</si>
  <si>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</si>
  <si>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</si>
  <si>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</si>
  <si>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</si>
  <si>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</si>
  <si>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</si>
  <si>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</si>
  <si>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</si>
  <si>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</si>
  <si>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</si>
  <si>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</si>
  <si>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</si>
  <si>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</si>
  <si>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</si>
  <si>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</si>
  <si>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</si>
  <si>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</si>
  <si>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</si>
  <si>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</si>
  <si>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</si>
  <si>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</si>
  <si>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</si>
  <si>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</si>
  <si>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</si>
  <si>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</si>
  <si>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</si>
  <si>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</si>
  <si>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</si>
  <si>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</si>
  <si>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</si>
  <si>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</si>
  <si>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</si>
  <si>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</si>
  <si>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</si>
  <si>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</si>
  <si>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</si>
  <si>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</si>
  <si>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</si>
  <si>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</si>
  <si>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</si>
  <si>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</si>
  <si>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</si>
  <si>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</si>
  <si>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</si>
  <si>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</si>
  <si>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</si>
  <si>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</si>
  <si>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</si>
  <si>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</si>
  <si>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</si>
  <si>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</si>
  <si>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</si>
  <si>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</si>
  <si>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</si>
  <si>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</si>
  <si>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</si>
  <si>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</si>
  <si>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</si>
  <si>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</si>
  <si>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</si>
  <si>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</si>
  <si>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</si>
  <si>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</si>
  <si>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</si>
  <si>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</si>
  <si>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</si>
  <si>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</si>
  <si>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</si>
  <si>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</si>
  <si>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</si>
  <si>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</si>
  <si>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</si>
  <si>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</si>
  <si>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</si>
  <si>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</si>
  <si>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</si>
  <si>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</si>
  <si>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</si>
  <si>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</si>
  <si>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</si>
  <si>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</si>
  <si>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</si>
  <si>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</si>
  <si>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</si>
  <si>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</si>
  <si>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</si>
  <si>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</si>
  <si>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</si>
  <si>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</si>
  <si>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</si>
  <si>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</si>
  <si>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</si>
  <si>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</si>
  <si>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</si>
  <si>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</si>
  <si>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</si>
  <si>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</si>
  <si>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</si>
  <si>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</si>
  <si>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</si>
  <si>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</si>
  <si>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</si>
  <si>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</si>
  <si>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</si>
  <si>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</si>
  <si>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</si>
  <si>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</si>
  <si>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</si>
  <si>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</si>
  <si>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</si>
  <si>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</si>
  <si>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</si>
  <si>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</si>
  <si>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</si>
  <si>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</si>
  <si>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</si>
  <si>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</si>
  <si>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</si>
  <si>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</si>
  <si>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</si>
  <si>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</si>
  <si>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</si>
  <si>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</si>
  <si>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</si>
  <si>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</si>
  <si>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</si>
  <si>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</si>
  <si>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</si>
  <si>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</si>
  <si>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</si>
  <si>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</si>
  <si>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</si>
  <si>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</si>
  <si>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</si>
  <si>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</si>
  <si>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</si>
  <si>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</si>
  <si>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</si>
  <si>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</si>
  <si>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</si>
  <si>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</si>
  <si>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</si>
  <si>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</si>
  <si>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</si>
  <si>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</si>
  <si>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</si>
  <si>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</si>
  <si>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</si>
  <si>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</si>
  <si>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</si>
  <si>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</si>
  <si>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</si>
  <si>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</si>
  <si>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</si>
  <si>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</si>
  <si>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</si>
  <si>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</si>
  <si>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</si>
  <si>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</si>
  <si>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</si>
  <si>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</si>
  <si>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</si>
  <si>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</si>
  <si>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</si>
  <si>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</si>
  <si>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</si>
  <si>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</si>
  <si>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</si>
  <si>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</si>
  <si>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</si>
  <si>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</si>
  <si>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</si>
  <si>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</si>
  <si>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</si>
  <si>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</si>
  <si>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</si>
  <si>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</si>
  <si>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</si>
  <si>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</si>
  <si>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</si>
  <si>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</si>
  <si>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</si>
  <si>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</si>
  <si>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</si>
  <si>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</si>
  <si>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</si>
  <si>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</si>
  <si>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</si>
  <si>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</si>
  <si>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</si>
  <si>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</si>
  <si>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</si>
  <si>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</si>
  <si>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</si>
  <si>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</si>
  <si>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</si>
  <si>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</si>
  <si>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</si>
  <si>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</si>
  <si>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</si>
  <si>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</si>
  <si>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</si>
  <si>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</si>
  <si>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</si>
  <si>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</si>
  <si>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</si>
  <si>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</si>
  <si>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</si>
  <si>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</si>
  <si>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</si>
  <si>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</si>
  <si>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</si>
  <si>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</si>
  <si>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</si>
  <si>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</si>
  <si>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</si>
  <si>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</si>
  <si>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</si>
  <si>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</si>
  <si>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</si>
  <si>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</si>
  <si>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</si>
  <si>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</si>
  <si>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</si>
  <si>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</si>
  <si>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</si>
  <si>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</si>
  <si>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</si>
  <si>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</si>
  <si>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</si>
  <si>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</si>
  <si>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</si>
  <si>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</si>
  <si>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</si>
  <si>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</si>
  <si>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</si>
  <si>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</si>
  <si>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</si>
  <si>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</si>
  <si>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</si>
  <si>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</si>
  <si>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</si>
  <si>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</si>
  <si>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</si>
  <si>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</si>
  <si>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</si>
  <si>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</si>
  <si>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</si>
  <si>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</si>
  <si>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</si>
  <si>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</si>
  <si>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</si>
  <si>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</si>
  <si>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</si>
  <si>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</si>
  <si>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</si>
  <si>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</si>
  <si>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</si>
  <si>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</si>
  <si>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</si>
  <si>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</si>
  <si>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</si>
  <si>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</si>
  <si>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</si>
  <si>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</si>
  <si>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</si>
  <si>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</si>
  <si>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</si>
  <si>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</si>
  <si>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</si>
  <si>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</si>
  <si>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</si>
  <si>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</si>
  <si>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</si>
  <si>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</si>
  <si>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</si>
  <si>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</si>
  <si>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</si>
  <si>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</si>
  <si>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</si>
  <si>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</si>
  <si>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</si>
  <si>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</si>
  <si>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</si>
  <si>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</si>
  <si>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</si>
  <si>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</si>
  <si>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</si>
  <si>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</si>
  <si>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</si>
  <si>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</si>
  <si>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</si>
  <si>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</si>
  <si>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</si>
  <si>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</si>
  <si>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</si>
  <si>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</si>
  <si>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</si>
  <si>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</si>
  <si>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</si>
  <si>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</si>
  <si>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</si>
  <si>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</si>
  <si>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</si>
  <si>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</si>
  <si>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</si>
  <si>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</si>
  <si>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</si>
  <si>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</si>
  <si>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</si>
  <si>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</si>
  <si>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</si>
  <si>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</si>
  <si>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</si>
  <si>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</si>
  <si>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</si>
  <si>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</si>
  <si>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</si>
  <si>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</si>
  <si>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</si>
  <si>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</si>
  <si>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</si>
  <si>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</si>
  <si>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</si>
  <si>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</si>
  <si>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</si>
  <si>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</si>
  <si>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</si>
  <si>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</si>
  <si>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</si>
  <si>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</si>
  <si>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</si>
  <si>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</si>
  <si>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</si>
  <si>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</si>
  <si>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</si>
  <si>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</si>
  <si>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</si>
  <si>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</si>
  <si>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</si>
  <si>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</si>
  <si>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</si>
  <si>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</si>
  <si>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</si>
  <si>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</si>
  <si>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</si>
  <si>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</si>
  <si>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</si>
  <si>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</si>
  <si>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</si>
  <si>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</si>
  <si>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</si>
  <si>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</si>
  <si>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</si>
  <si>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</si>
  <si>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</si>
  <si>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</si>
  <si>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</si>
  <si>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</si>
  <si>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</si>
  <si>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</si>
  <si>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</si>
  <si>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</si>
  <si>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</si>
  <si>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</si>
  <si>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</si>
  <si>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</si>
  <si>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</si>
  <si>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</si>
  <si>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</si>
  <si>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</si>
  <si>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</si>
  <si>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</si>
  <si>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</si>
  <si>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</si>
  <si>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</si>
  <si>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</si>
  <si>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</si>
  <si>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</si>
  <si>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</si>
  <si>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</si>
  <si>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</si>
  <si>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</si>
  <si>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</si>
  <si>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</si>
  <si>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</si>
  <si>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</si>
  <si>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</si>
  <si>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</si>
  <si>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</si>
  <si>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</si>
  <si>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</si>
  <si>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</si>
  <si>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</si>
  <si>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</si>
  <si>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</si>
  <si>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</si>
  <si>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</si>
  <si>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</si>
  <si>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</si>
  <si>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</si>
  <si>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</si>
  <si>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</si>
  <si>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</si>
  <si>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</si>
  <si>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</si>
  <si>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</si>
  <si>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</si>
  <si>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</si>
  <si>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</si>
  <si>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</si>
  <si>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</si>
  <si>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</si>
  <si>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</si>
  <si>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</si>
  <si>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</si>
  <si>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</si>
  <si>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</si>
  <si>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</si>
  <si>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</si>
  <si>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</si>
  <si>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</si>
  <si>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</si>
  <si>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</si>
  <si>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</si>
  <si>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</si>
  <si>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</si>
  <si>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</si>
  <si>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</si>
  <si>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</si>
  <si>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</si>
  <si>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</si>
  <si>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</si>
  <si>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</si>
  <si>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</si>
  <si>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</si>
  <si>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</si>
  <si>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</si>
  <si>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</si>
  <si>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</si>
  <si>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</si>
  <si>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</si>
  <si>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</si>
  <si>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</si>
  <si>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</si>
  <si>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</si>
  <si>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</si>
  <si>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</si>
  <si>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</si>
  <si>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</si>
  <si>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</si>
  <si>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</si>
  <si>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</si>
  <si>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</si>
  <si>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</si>
  <si>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</si>
  <si>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</si>
  <si>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</si>
  <si>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</si>
  <si>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</si>
  <si>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</si>
  <si>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</si>
  <si>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</si>
  <si>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</si>
  <si>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</si>
  <si>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</si>
  <si>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</si>
  <si>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</si>
  <si>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</si>
  <si>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</si>
  <si>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</si>
  <si>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</si>
  <si>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</si>
  <si>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</si>
  <si>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</si>
  <si>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</si>
  <si>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</si>
  <si>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</si>
  <si>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</si>
  <si>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</si>
  <si>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</si>
  <si>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</si>
  <si>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</si>
  <si>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</si>
  <si>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</si>
  <si>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</si>
  <si>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</si>
  <si>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</si>
  <si>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</si>
  <si>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</si>
  <si>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</si>
  <si>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</si>
  <si>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</si>
  <si>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</si>
  <si>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</si>
  <si>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</si>
  <si>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</si>
  <si>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</si>
  <si>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</si>
  <si>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</si>
  <si>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</si>
  <si>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</si>
  <si>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</si>
  <si>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</si>
  <si>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</si>
  <si>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</si>
  <si>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</si>
  <si>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</si>
  <si>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</si>
  <si>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</si>
  <si>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</si>
  <si>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</si>
  <si>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</si>
  <si>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</si>
  <si>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</si>
  <si>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</si>
  <si>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</si>
  <si>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</si>
  <si>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</si>
  <si>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</si>
  <si>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</si>
  <si>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</si>
  <si>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</si>
  <si>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</si>
  <si>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</si>
  <si>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</si>
  <si>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</si>
  <si>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</si>
  <si>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</si>
  <si>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</si>
  <si>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</si>
  <si>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</si>
  <si>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</si>
  <si>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</si>
  <si>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</si>
  <si>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</si>
  <si>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</si>
  <si>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</si>
  <si>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</si>
  <si>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</si>
  <si>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</si>
  <si>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</si>
  <si>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</si>
  <si>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</si>
  <si>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</si>
  <si>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</si>
  <si>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</si>
  <si>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</si>
  <si>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</si>
  <si>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</si>
  <si>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</si>
  <si>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</si>
  <si>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</si>
  <si>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</si>
  <si>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</si>
  <si>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</si>
  <si>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</si>
  <si>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</si>
  <si>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</si>
  <si>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</si>
  <si>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</si>
  <si>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</si>
  <si>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</si>
  <si>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</si>
  <si>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</si>
  <si>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</si>
  <si>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</si>
  <si>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</si>
  <si>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</si>
  <si>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</si>
  <si>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</si>
  <si>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</si>
  <si>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</si>
  <si>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</si>
  <si>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</si>
  <si>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</si>
  <si>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</si>
  <si>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</si>
  <si>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</si>
  <si>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</si>
  <si>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</si>
  <si>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</si>
  <si>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</si>
  <si>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</si>
  <si>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</si>
  <si>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</si>
  <si>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</si>
  <si>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</si>
  <si>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</si>
  <si>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</si>
  <si>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</si>
  <si>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</si>
  <si>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</si>
  <si>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</si>
  <si>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</si>
  <si>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</si>
  <si>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</si>
  <si>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</si>
  <si>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</si>
  <si>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</si>
  <si>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</si>
  <si>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</si>
  <si>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</si>
  <si>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</si>
  <si>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</si>
  <si>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</si>
  <si>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</si>
  <si>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</si>
  <si>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</si>
  <si>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</si>
  <si>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</si>
  <si>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</si>
  <si>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</si>
  <si>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</si>
  <si>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</si>
  <si>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</si>
  <si>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</si>
  <si>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</si>
  <si>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</si>
  <si>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</si>
  <si>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</si>
  <si>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</si>
  <si>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</si>
  <si>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</si>
  <si>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</si>
  <si>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</si>
  <si>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</si>
  <si>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</si>
  <si>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</si>
  <si>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</si>
  <si>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</si>
  <si>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</si>
  <si>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</si>
  <si>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</si>
  <si>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</si>
  <si>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</si>
  <si>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</si>
  <si>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</si>
  <si>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</si>
  <si>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</si>
  <si>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</si>
  <si>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</si>
  <si>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</si>
  <si>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</si>
  <si>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</si>
  <si>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</si>
  <si>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</si>
  <si>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</si>
  <si>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</si>
  <si>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</si>
  <si>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</si>
  <si>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</si>
  <si>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</si>
  <si>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</si>
  <si>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</si>
  <si>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</si>
  <si>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</si>
  <si>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</si>
  <si>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</si>
  <si>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</si>
  <si>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</si>
  <si>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</si>
  <si>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</si>
  <si>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</si>
  <si>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</si>
  <si>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</si>
  <si>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</si>
  <si>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</si>
  <si>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</si>
  <si>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</si>
  <si>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</si>
  <si>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</si>
  <si>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</si>
  <si>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</si>
  <si>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</si>
  <si>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</si>
  <si>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</si>
  <si>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</si>
  <si>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</si>
  <si>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</si>
  <si>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</si>
  <si>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</si>
  <si>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</si>
  <si>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</si>
  <si>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</si>
  <si>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</si>
  <si>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</si>
  <si>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</si>
  <si>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</si>
  <si>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</si>
  <si>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</si>
  <si>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</si>
  <si>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</si>
  <si>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</si>
  <si>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</si>
  <si>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</si>
  <si>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</si>
  <si>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</si>
  <si>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</si>
  <si>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</si>
  <si>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</si>
  <si>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</si>
  <si>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</si>
  <si>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</si>
  <si>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</si>
  <si>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</si>
  <si>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</si>
  <si>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</si>
  <si>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</si>
  <si>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</si>
  <si>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</si>
  <si>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</si>
  <si>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</si>
  <si>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</si>
  <si>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</si>
  <si>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</si>
  <si>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</si>
  <si>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</si>
  <si>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</si>
  <si>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</si>
  <si>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</si>
  <si>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</si>
  <si>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</si>
  <si>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</si>
  <si>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</si>
  <si>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</si>
  <si>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</si>
  <si>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</si>
  <si>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</si>
  <si>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</si>
  <si>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</si>
  <si>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</si>
  <si>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</si>
  <si>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</si>
  <si>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</si>
  <si>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</si>
  <si>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</si>
  <si>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</si>
  <si>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</si>
  <si>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</si>
  <si>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</si>
  <si>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</si>
  <si>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</si>
  <si>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</si>
  <si>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</si>
  <si>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</si>
  <si>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</si>
  <si>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</si>
  <si>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</si>
  <si>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</si>
  <si>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</si>
  <si>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</si>
  <si>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</si>
  <si>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</si>
  <si>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</si>
  <si>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</si>
  <si>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</si>
  <si>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</si>
  <si>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</si>
  <si>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</si>
  <si>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</si>
  <si>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</si>
  <si>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</si>
  <si>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</si>
  <si>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</si>
  <si>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</si>
  <si>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</si>
  <si>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</si>
  <si>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</si>
  <si>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</si>
  <si>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</si>
  <si>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</si>
  <si>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</si>
  <si>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</si>
  <si>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</si>
  <si>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</si>
  <si>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</si>
  <si>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</si>
  <si>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</si>
  <si>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</si>
  <si>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</si>
  <si>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</si>
  <si>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</si>
  <si>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</si>
  <si>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</si>
  <si>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</si>
  <si>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</si>
  <si>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</si>
  <si>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</si>
  <si>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</si>
  <si>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</si>
  <si>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</si>
  <si>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</si>
  <si>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</si>
  <si>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</si>
  <si>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</si>
  <si>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</si>
  <si>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</si>
  <si>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</si>
  <si>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</si>
  <si>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</si>
  <si>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</si>
  <si>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</si>
  <si>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</si>
  <si>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</si>
  <si>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</si>
  <si>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</si>
  <si>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</si>
  <si>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</si>
  <si>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</si>
  <si>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</si>
  <si>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</si>
  <si>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</si>
  <si>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</si>
  <si>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</si>
  <si>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</si>
  <si>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</si>
  <si>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</si>
  <si>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</si>
  <si>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</si>
  <si>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</si>
  <si>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</si>
  <si>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</si>
  <si>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</si>
  <si>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</si>
  <si>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</si>
  <si>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</si>
  <si>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</si>
  <si>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</si>
  <si>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</si>
  <si>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</si>
  <si>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</si>
  <si>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</si>
  <si>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</si>
  <si>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</si>
  <si>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</si>
  <si>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</si>
  <si>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</si>
  <si>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</si>
  <si>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</si>
  <si>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</si>
  <si>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</si>
  <si>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</si>
  <si>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</si>
  <si>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</si>
  <si>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</si>
  <si>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</si>
  <si>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</si>
  <si>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</si>
  <si>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</si>
  <si>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</si>
  <si>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</si>
  <si>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</si>
  <si>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</si>
  <si>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</si>
  <si>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</si>
  <si>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</si>
  <si>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</si>
  <si>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</si>
  <si>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</si>
  <si>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</si>
  <si>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</si>
  <si>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</si>
  <si>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</si>
  <si>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</si>
  <si>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</si>
  <si>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</si>
  <si>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</si>
  <si>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</si>
  <si>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</si>
  <si>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</si>
  <si>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</si>
  <si>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</si>
  <si>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</si>
  <si>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</si>
  <si>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</si>
  <si>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</si>
  <si>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</si>
  <si>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</si>
  <si>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</si>
  <si>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</si>
  <si>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</si>
  <si>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</si>
  <si>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</si>
  <si>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</si>
  <si>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</si>
  <si>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</si>
  <si>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</si>
  <si>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</si>
  <si>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</si>
  <si>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</si>
  <si>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</si>
  <si>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</si>
  <si>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</si>
  <si>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</si>
  <si>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</si>
  <si>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</si>
  <si>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</si>
  <si>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</si>
  <si>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</si>
  <si>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</si>
  <si>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</si>
  <si>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</si>
  <si>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</si>
  <si>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</si>
  <si>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</si>
  <si>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</si>
  <si>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</si>
  <si>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</si>
  <si>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</si>
  <si>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</si>
  <si>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</si>
  <si>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</si>
  <si>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</si>
  <si>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</si>
  <si>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</si>
  <si>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</si>
  <si>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</si>
  <si>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</si>
  <si>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</si>
  <si>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</si>
  <si>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</si>
  <si>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</si>
  <si>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</si>
  <si>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</si>
  <si>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</si>
  <si>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</si>
  <si>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</si>
  <si>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</si>
  <si>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</si>
  <si>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</si>
  <si>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</si>
  <si>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</si>
  <si>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</si>
  <si>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</si>
  <si>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</si>
  <si>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</si>
  <si>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</si>
  <si>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</si>
  <si>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</si>
  <si>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</si>
  <si>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</si>
  <si>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</si>
  <si>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</si>
  <si>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</si>
  <si>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</si>
  <si>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</si>
  <si>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</si>
  <si>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</si>
  <si>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</si>
  <si>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</si>
  <si>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</si>
  <si>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</si>
  <si>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</si>
  <si>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</si>
  <si>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</si>
  <si>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</si>
  <si>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</si>
  <si>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</si>
  <si>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</si>
  <si>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</si>
  <si>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</si>
  <si>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</si>
  <si>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</si>
  <si>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</si>
  <si>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</si>
  <si>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</si>
  <si>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</si>
  <si>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</si>
  <si>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</si>
  <si>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</si>
  <si>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</si>
  <si>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</si>
  <si>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</si>
  <si>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</si>
  <si>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</si>
  <si>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</si>
  <si>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</si>
  <si>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</si>
  <si>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</si>
  <si>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</si>
  <si>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</si>
  <si>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</si>
  <si>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</si>
  <si>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</si>
  <si>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</si>
  <si>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</si>
  <si>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</si>
  <si>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</si>
  <si>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</si>
  <si>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</si>
  <si>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</si>
  <si>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</si>
  <si>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</si>
  <si>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</si>
  <si>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</si>
  <si>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</si>
  <si>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</si>
  <si>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</si>
  <si>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</si>
  <si>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</si>
  <si>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</si>
  <si>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</si>
  <si>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</si>
  <si>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</si>
  <si>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</si>
  <si>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</si>
  <si>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</si>
  <si>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</si>
  <si>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</si>
  <si>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</si>
  <si>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</si>
  <si>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</si>
  <si>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</si>
  <si>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</si>
  <si>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</si>
  <si>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</si>
  <si>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</si>
  <si>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</si>
  <si>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</si>
  <si>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</si>
  <si>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</si>
  <si>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</si>
  <si>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</si>
  <si>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</si>
  <si>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</si>
  <si>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</si>
  <si>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</si>
  <si>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</si>
  <si>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</si>
  <si>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</si>
  <si>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</si>
  <si>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</si>
  <si>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</si>
  <si>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</si>
  <si>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</si>
  <si>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</si>
  <si>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</si>
  <si>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</si>
  <si>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</si>
  <si>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</si>
  <si>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</si>
  <si>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</si>
  <si>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</si>
  <si>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</si>
  <si>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</si>
  <si>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</si>
  <si>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</si>
  <si>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</si>
  <si>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</si>
  <si>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</si>
  <si>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</si>
  <si>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</si>
  <si>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</si>
  <si>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</si>
  <si>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</si>
  <si>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</si>
  <si>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</si>
  <si>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</si>
  <si>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</si>
  <si>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</si>
  <si>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</si>
  <si>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</si>
  <si>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</si>
  <si>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</si>
  <si>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</si>
  <si>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</si>
  <si>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</si>
  <si>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</si>
  <si>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</si>
  <si>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</si>
  <si>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</si>
  <si>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</si>
  <si>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</si>
  <si>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</si>
  <si>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</si>
  <si>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</si>
  <si>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</si>
  <si>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</si>
  <si>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</si>
  <si>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</si>
  <si>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</si>
  <si>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</si>
  <si>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</si>
  <si>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</si>
  <si>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</si>
  <si>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</si>
  <si>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</si>
  <si>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</si>
  <si>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</si>
  <si>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</si>
  <si>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</si>
  <si>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</si>
  <si>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</si>
  <si>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</si>
  <si>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</si>
  <si>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</si>
  <si>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</si>
  <si>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</si>
  <si>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</si>
  <si>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</si>
  <si>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</si>
  <si>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</si>
  <si>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</si>
  <si>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</si>
  <si>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</si>
  <si>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</si>
  <si>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</si>
  <si>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</si>
  <si>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</si>
  <si>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</si>
  <si>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</si>
  <si>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</si>
  <si>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</si>
  <si>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</si>
  <si>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</si>
  <si>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</si>
  <si>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</si>
  <si>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</si>
  <si>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</si>
  <si>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</si>
  <si>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</si>
  <si>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</si>
  <si>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</si>
  <si>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</si>
  <si>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</si>
  <si>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</si>
  <si>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</si>
  <si>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</si>
  <si>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</si>
  <si>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</si>
  <si>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</si>
  <si>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</si>
  <si>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</si>
  <si>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</si>
  <si>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</si>
  <si>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</si>
  <si>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</si>
  <si>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</si>
  <si>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</si>
  <si>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</si>
  <si>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</si>
  <si>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</si>
  <si>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</si>
  <si>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</si>
  <si>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</si>
  <si>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</si>
  <si>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</si>
  <si>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</si>
  <si>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</si>
  <si>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</si>
  <si>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</si>
  <si>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</si>
  <si>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</si>
  <si>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</si>
  <si>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</si>
  <si>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</si>
  <si>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</si>
  <si>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</si>
  <si>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</si>
  <si>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</si>
  <si>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</si>
  <si>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</si>
  <si>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</si>
  <si>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</si>
  <si>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</si>
  <si>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</si>
  <si>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</si>
  <si>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</si>
  <si>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</si>
  <si>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</si>
  <si>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</si>
  <si>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</si>
  <si>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</si>
  <si>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</si>
  <si>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</si>
  <si>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</si>
  <si>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</si>
  <si>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</si>
  <si>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</si>
  <si>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</si>
  <si>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</si>
  <si>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</si>
  <si>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</si>
  <si>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</si>
  <si>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</si>
  <si>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</si>
  <si>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</si>
  <si>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</si>
  <si>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</si>
  <si>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</si>
  <si>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</si>
  <si>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</si>
  <si>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</si>
  <si>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</si>
  <si>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</si>
  <si>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</si>
  <si>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</si>
  <si>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</si>
  <si>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</si>
  <si>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</si>
  <si>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</si>
  <si>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</si>
  <si>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</si>
  <si>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</si>
  <si>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</si>
  <si>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</si>
  <si>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</si>
  <si>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</si>
  <si>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</si>
  <si>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</si>
  <si>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</si>
  <si>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</si>
  <si>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</si>
  <si>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</si>
  <si>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</si>
  <si>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</si>
  <si>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</si>
  <si>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</si>
  <si>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</si>
  <si>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</si>
  <si>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</si>
  <si>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</si>
  <si>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</si>
  <si>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</si>
  <si>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</si>
  <si>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</si>
  <si>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</si>
  <si>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</si>
  <si>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</si>
  <si>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</si>
  <si>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</si>
  <si>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</si>
  <si>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</si>
  <si>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</si>
  <si>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</si>
  <si>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</si>
  <si>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</si>
  <si>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</si>
  <si>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</si>
  <si>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</si>
  <si>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</si>
  <si>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</si>
  <si>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</si>
  <si>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</si>
  <si>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</si>
  <si>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</si>
  <si>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</si>
  <si>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</si>
  <si>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</si>
  <si>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</si>
  <si>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</si>
  <si>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</si>
  <si>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</si>
  <si>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</si>
  <si>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</si>
  <si>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</si>
  <si>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</si>
  <si>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</si>
  <si>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</si>
  <si>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</si>
  <si>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</si>
  <si>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</si>
  <si>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</si>
  <si>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</si>
  <si>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</si>
  <si>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</si>
  <si>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</si>
  <si>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</si>
  <si>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</si>
  <si>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</si>
  <si>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</si>
  <si>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</si>
  <si>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</si>
  <si>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</si>
  <si>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</si>
  <si>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</si>
  <si>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</si>
  <si>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</si>
  <si>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</si>
  <si>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</si>
  <si>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</si>
  <si>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</si>
  <si>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</si>
  <si>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</si>
  <si>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</si>
  <si>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</si>
  <si>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</si>
  <si>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</si>
  <si>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</si>
  <si>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</si>
  <si>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</si>
  <si>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</si>
  <si>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</si>
  <si>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</si>
  <si>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</si>
  <si>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</si>
  <si>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</si>
  <si>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</si>
  <si>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</si>
  <si>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</si>
  <si>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</si>
  <si>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</si>
  <si>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</si>
  <si>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</si>
  <si>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</si>
  <si>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</si>
  <si>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</si>
  <si>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</si>
  <si>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</si>
  <si>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</si>
  <si>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</si>
  <si>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</si>
  <si>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</si>
  <si>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</si>
  <si>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</si>
  <si>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</si>
  <si>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</si>
  <si>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</si>
  <si>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</si>
  <si>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</si>
  <si>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</si>
  <si>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</si>
  <si>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</si>
  <si>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</si>
  <si>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</si>
  <si>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</si>
  <si>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</si>
  <si>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</si>
  <si>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</si>
  <si>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</si>
  <si>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</si>
  <si>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</si>
  <si>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</si>
  <si>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</si>
  <si>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</si>
  <si>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</si>
  <si>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</si>
  <si>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</si>
  <si>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</si>
  <si>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</si>
  <si>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</si>
  <si>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</si>
  <si>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</si>
  <si>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</si>
  <si>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</si>
  <si>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</si>
  <si>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</si>
  <si>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</si>
  <si>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</si>
  <si>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</si>
  <si>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</si>
  <si>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</si>
  <si>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</si>
  <si>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</si>
  <si>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</si>
  <si>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</si>
  <si>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</si>
  <si>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</si>
  <si>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</si>
  <si>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</si>
  <si>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</si>
  <si>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</si>
  <si>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</si>
  <si>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</si>
  <si>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</si>
  <si>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</si>
  <si>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</si>
  <si>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</si>
  <si>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</si>
  <si>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</si>
  <si>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</si>
  <si>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</si>
  <si>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</si>
  <si>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</si>
  <si>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</si>
  <si>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</si>
  <si>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</si>
  <si>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</si>
  <si>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</si>
  <si>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</si>
  <si>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</si>
  <si>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</si>
  <si>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</si>
  <si>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</si>
  <si>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</si>
  <si>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</si>
  <si>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</si>
  <si>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</si>
  <si>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</si>
  <si>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</si>
  <si>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</si>
  <si>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</si>
  <si>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</si>
  <si>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</si>
  <si>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</si>
  <si>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</si>
  <si>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</si>
  <si>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</si>
  <si>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</si>
  <si>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</si>
  <si>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</si>
  <si>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</si>
  <si>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</si>
  <si>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</si>
  <si>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</si>
  <si>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</si>
  <si>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</si>
  <si>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</si>
  <si>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</si>
  <si>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</si>
  <si>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</si>
  <si>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</si>
  <si>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</si>
  <si>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</si>
  <si>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</si>
  <si>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</si>
  <si>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</si>
  <si>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</si>
  <si>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</si>
  <si>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</si>
  <si>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</si>
  <si>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</si>
  <si>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</si>
  <si>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</si>
  <si>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</si>
  <si>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</si>
  <si>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</si>
  <si>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</si>
  <si>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</si>
  <si>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</si>
  <si>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</si>
  <si>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</si>
  <si>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</si>
  <si>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</si>
  <si>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</si>
  <si>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</si>
  <si>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</si>
  <si>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</si>
  <si>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</si>
  <si>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</si>
  <si>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</si>
  <si>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</si>
  <si>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</si>
  <si>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</si>
  <si>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</si>
  <si>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</si>
  <si>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</si>
  <si>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</si>
  <si>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</si>
  <si>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</si>
  <si>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</si>
  <si>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</si>
  <si>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</si>
  <si>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</si>
  <si>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</si>
  <si>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</si>
  <si>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</si>
  <si>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</si>
  <si>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</si>
  <si>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</si>
  <si>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</si>
  <si>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</si>
  <si>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</si>
  <si>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</si>
  <si>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</si>
  <si>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</si>
  <si>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</si>
  <si>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</si>
  <si>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</si>
  <si>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</si>
  <si>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</si>
  <si>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</si>
  <si>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</si>
  <si>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</si>
  <si>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</si>
  <si>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</si>
  <si>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</si>
  <si>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</si>
  <si>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</si>
  <si>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</si>
  <si>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</si>
  <si>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</si>
  <si>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</si>
  <si>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</si>
  <si>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</si>
  <si>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</si>
  <si>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</si>
  <si>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</si>
  <si>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</si>
  <si>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</si>
  <si>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</si>
  <si>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</si>
  <si>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</si>
  <si>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</si>
  <si>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</si>
  <si>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</si>
  <si>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</si>
  <si>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</si>
  <si>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</si>
  <si>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</si>
  <si>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</si>
  <si>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</si>
  <si>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</si>
  <si>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</si>
  <si>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</si>
  <si>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</si>
  <si>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</si>
  <si>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</si>
  <si>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</si>
  <si>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</si>
  <si>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</si>
  <si>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</si>
  <si>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</si>
  <si>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</si>
  <si>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</si>
  <si>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</si>
  <si>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</si>
  <si>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</si>
  <si>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</si>
  <si>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</si>
  <si>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</si>
  <si>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</si>
  <si>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</si>
  <si>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</si>
  <si>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</si>
  <si>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</si>
  <si>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</si>
  <si>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</si>
  <si>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</si>
  <si>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</si>
  <si>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</si>
  <si>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</si>
  <si>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</si>
  <si>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</si>
  <si>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</si>
  <si>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</si>
  <si>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</si>
  <si>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</si>
  <si>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</si>
  <si>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</si>
  <si>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</si>
  <si>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</si>
  <si>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</si>
  <si>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</si>
  <si>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</si>
  <si>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</si>
  <si>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</si>
  <si>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</si>
  <si>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</si>
  <si>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</si>
  <si>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</si>
  <si>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</si>
  <si>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</si>
  <si>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</si>
  <si>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</si>
  <si>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</si>
  <si>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</si>
  <si>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</si>
  <si>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</si>
  <si>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</si>
  <si>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</si>
  <si>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</si>
  <si>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</si>
  <si>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</si>
  <si>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</si>
  <si>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</si>
  <si>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</si>
  <si>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</si>
  <si>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</si>
  <si>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</si>
  <si>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</si>
  <si>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</si>
  <si>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</si>
  <si>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</si>
  <si>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</si>
  <si>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</si>
  <si>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</si>
  <si>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</si>
  <si>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</si>
  <si>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</si>
  <si>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</si>
  <si>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</si>
  <si>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</si>
  <si>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</si>
  <si>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</si>
  <si>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</si>
  <si>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</si>
  <si>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</si>
  <si>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</si>
  <si>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</si>
  <si>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</si>
  <si>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</si>
  <si>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</si>
  <si>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</si>
  <si>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</si>
  <si>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</si>
  <si>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</si>
  <si>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</si>
  <si>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</si>
  <si>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</si>
  <si>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</si>
  <si>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</si>
  <si>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</si>
  <si>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</si>
  <si>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</si>
  <si>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</si>
  <si>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</si>
  <si>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</si>
  <si>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</si>
  <si>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</si>
  <si>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</si>
  <si>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</si>
  <si>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</si>
  <si>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</si>
  <si>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</si>
  <si>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</si>
  <si>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</si>
  <si>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</si>
  <si>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</si>
  <si>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</si>
  <si>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</si>
  <si>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</si>
  <si>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</si>
  <si>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</si>
  <si>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</si>
  <si>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</si>
  <si>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</si>
  <si>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</si>
  <si>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</si>
  <si>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</si>
  <si>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</si>
  <si>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</si>
  <si>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</si>
  <si>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</si>
  <si>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</si>
  <si>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</si>
  <si>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</si>
  <si>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</si>
  <si>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</si>
  <si>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</si>
  <si>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</si>
  <si>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</si>
  <si>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</si>
  <si>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</si>
  <si>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</si>
  <si>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</si>
  <si>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</si>
  <si>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</si>
  <si>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</si>
  <si>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</si>
  <si>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</si>
  <si>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</si>
  <si>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</si>
  <si>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</si>
  <si>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</si>
  <si>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</si>
  <si>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</si>
  <si>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</si>
  <si>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</si>
  <si>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</si>
  <si>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</si>
  <si>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</si>
  <si>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</si>
  <si>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</si>
  <si>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</si>
  <si>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</si>
  <si>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</si>
  <si>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</si>
  <si>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</si>
  <si>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</si>
  <si>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</si>
  <si>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</si>
  <si>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</si>
  <si>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</si>
  <si>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</si>
  <si>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</si>
  <si>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</si>
  <si>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</si>
  <si>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</si>
  <si>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</si>
  <si>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</si>
  <si>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</si>
  <si>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</si>
  <si>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</si>
  <si>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</si>
  <si>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</si>
  <si>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</si>
  <si>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</si>
  <si>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</si>
  <si>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</si>
  <si>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</si>
  <si>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</si>
  <si>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</si>
  <si>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</si>
  <si>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</si>
  <si>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</si>
  <si>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</si>
  <si>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</si>
  <si>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</si>
  <si>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</si>
  <si>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</si>
  <si>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</si>
  <si>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</si>
  <si>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</si>
  <si>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</si>
  <si>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</si>
  <si>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</si>
  <si>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</si>
  <si>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</si>
  <si>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</si>
  <si>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</si>
  <si>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</si>
  <si>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</si>
  <si>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</si>
  <si>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</si>
  <si>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</si>
  <si>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</si>
  <si>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</si>
  <si>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</si>
  <si>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</si>
  <si>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</si>
  <si>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</si>
  <si>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</si>
  <si>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</si>
  <si>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</si>
  <si>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</si>
  <si>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</si>
  <si>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</si>
  <si>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</si>
  <si>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</si>
  <si>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</si>
  <si>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</si>
  <si>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</si>
  <si>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</si>
  <si>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</si>
  <si>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</si>
  <si>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</si>
  <si>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</si>
  <si>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</si>
  <si>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</si>
  <si>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</si>
  <si>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</si>
  <si>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</si>
  <si>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</si>
  <si>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</si>
  <si>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</si>
  <si>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</si>
  <si>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</si>
  <si>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</si>
  <si>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</si>
  <si>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</si>
  <si>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</si>
  <si>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</si>
  <si>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</si>
  <si>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</si>
  <si>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</si>
  <si>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</si>
  <si>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</si>
  <si>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</si>
  <si>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</si>
  <si>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</si>
  <si>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</si>
  <si>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</si>
  <si>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</si>
  <si>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</si>
  <si>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</si>
  <si>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</si>
  <si>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</si>
  <si>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</si>
  <si>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</si>
  <si>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</si>
  <si>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</si>
  <si>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</si>
  <si>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</si>
  <si>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</si>
  <si>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</si>
  <si>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</si>
  <si>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</si>
  <si>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</si>
  <si>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</si>
  <si>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</si>
  <si>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</si>
  <si>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</si>
  <si>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</si>
  <si>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</si>
  <si>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</si>
  <si>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</si>
  <si>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</si>
  <si>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</si>
  <si>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</si>
  <si>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</si>
  <si>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</si>
  <si>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</si>
  <si>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</si>
  <si>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</si>
  <si>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</si>
  <si>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</si>
  <si>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</si>
  <si>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</si>
  <si>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</si>
  <si>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</si>
  <si>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</si>
  <si>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</si>
  <si>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</si>
  <si>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</si>
  <si>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</si>
  <si>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</si>
  <si>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</si>
  <si>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</si>
  <si>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</si>
  <si>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</si>
  <si>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</si>
  <si>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</si>
  <si>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</si>
  <si>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</si>
  <si>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</si>
  <si>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</si>
  <si>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</si>
  <si>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</si>
  <si>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</si>
  <si>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</si>
  <si>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</si>
  <si>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</si>
  <si>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</si>
  <si>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</si>
  <si>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</si>
  <si>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</si>
  <si>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</si>
  <si>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</si>
  <si>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</si>
  <si>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</si>
  <si>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</si>
  <si>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</si>
  <si>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</si>
  <si>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</si>
  <si>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</si>
  <si>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</si>
  <si>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</si>
  <si>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</si>
  <si>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</si>
  <si>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</si>
  <si>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</si>
  <si>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</si>
  <si>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</si>
  <si>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</si>
  <si>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</si>
  <si>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</si>
  <si>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</si>
  <si>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</si>
  <si>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</si>
  <si>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</si>
  <si>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</si>
  <si>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</si>
  <si>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</si>
  <si>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</si>
  <si>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</si>
  <si>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</si>
  <si>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</si>
  <si>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</si>
  <si>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</si>
  <si>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</si>
  <si>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</si>
  <si>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</si>
  <si>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</si>
  <si>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</si>
  <si>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</si>
  <si>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</si>
  <si>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</si>
  <si>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</si>
  <si>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</si>
  <si>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</si>
  <si>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</si>
  <si>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</si>
  <si>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</si>
  <si>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</si>
  <si>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</si>
  <si>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</si>
  <si>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</si>
  <si>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</si>
  <si>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</si>
  <si>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</si>
  <si>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</si>
  <si>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</si>
  <si>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</si>
  <si>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</si>
  <si>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</si>
  <si>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</si>
  <si>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</si>
  <si>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</si>
  <si>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</si>
  <si>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</si>
  <si>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</si>
  <si>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</si>
  <si>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</si>
  <si>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</si>
  <si>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</si>
  <si>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</si>
  <si>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</si>
  <si>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</si>
  <si>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</si>
  <si>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</si>
  <si>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</si>
  <si>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</si>
  <si>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</si>
  <si>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</si>
  <si>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</si>
  <si>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</si>
  <si>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</si>
  <si>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</si>
  <si>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</si>
  <si>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</si>
  <si>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</si>
  <si>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</si>
  <si>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</si>
  <si>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</si>
  <si>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</si>
  <si>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</si>
  <si>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</si>
  <si>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</si>
  <si>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</si>
  <si>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</si>
  <si>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</si>
  <si>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</si>
  <si>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</si>
  <si>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</si>
  <si>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</si>
  <si>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</si>
  <si>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</si>
  <si>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</si>
  <si>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</si>
  <si>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</si>
  <si>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</si>
  <si>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</si>
  <si>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</si>
  <si>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</si>
  <si>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</si>
  <si>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</si>
  <si>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</si>
  <si>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</si>
  <si>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</si>
  <si>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</si>
  <si>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</si>
  <si>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</si>
  <si>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</si>
  <si>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</si>
  <si>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</si>
  <si>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</si>
  <si>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</si>
  <si>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</si>
  <si>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</si>
  <si>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</si>
  <si>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</si>
  <si>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</si>
  <si>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</si>
  <si>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</si>
  <si>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</si>
  <si>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</si>
  <si>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</si>
  <si>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</si>
  <si>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</si>
  <si>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</si>
  <si>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</si>
  <si>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</si>
  <si>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</si>
  <si>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</si>
  <si>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</si>
  <si>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</si>
  <si>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</si>
  <si>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</si>
  <si>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</si>
  <si>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</si>
  <si>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</si>
  <si>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</si>
  <si>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</si>
  <si>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</si>
  <si>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</si>
  <si>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</si>
  <si>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</si>
  <si>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</si>
  <si>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</si>
  <si>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</si>
  <si>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</si>
  <si>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</si>
  <si>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</si>
  <si>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</si>
  <si>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</si>
  <si>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</si>
  <si>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</si>
  <si>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</si>
  <si>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</si>
  <si>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</si>
  <si>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</si>
  <si>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</si>
  <si>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</si>
  <si>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</si>
  <si>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</si>
  <si>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</si>
  <si>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</si>
  <si>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</si>
  <si>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</si>
  <si>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</si>
  <si>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</si>
  <si>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</si>
  <si>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</si>
  <si>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</si>
  <si>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</si>
  <si>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</si>
  <si>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</si>
  <si>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</si>
  <si>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</si>
  <si>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</si>
  <si>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</si>
  <si>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</si>
  <si>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</si>
  <si>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</si>
  <si>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</si>
  <si>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</si>
  <si>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</si>
  <si>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</si>
  <si>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</si>
  <si>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</si>
  <si>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</si>
  <si>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</si>
  <si>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</si>
  <si>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</si>
  <si>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</si>
  <si>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</si>
  <si>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</si>
  <si>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</si>
  <si>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</si>
  <si>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</si>
  <si>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</si>
  <si>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</si>
  <si>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</si>
  <si>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</si>
  <si>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</si>
  <si>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</si>
  <si>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</si>
  <si>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</si>
  <si>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</si>
  <si>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</si>
  <si>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</si>
  <si>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</si>
  <si>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</si>
  <si>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</si>
  <si>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</si>
  <si>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</si>
  <si>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</si>
  <si>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</si>
  <si>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</si>
  <si>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</si>
  <si>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</si>
  <si>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</si>
  <si>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</si>
  <si>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</si>
  <si>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</si>
  <si>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</si>
  <si>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</si>
  <si>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</si>
  <si>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</si>
  <si>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</si>
  <si>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</si>
  <si>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</si>
  <si>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</si>
  <si>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</si>
  <si>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</si>
  <si>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</si>
  <si>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</si>
  <si>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</si>
  <si>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</si>
  <si>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</si>
  <si>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</si>
  <si>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</si>
  <si>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</si>
  <si>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</si>
  <si>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</si>
  <si>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</si>
  <si>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</si>
  <si>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</si>
  <si>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</si>
  <si>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</si>
  <si>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</si>
  <si>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</si>
  <si>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</si>
  <si>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</si>
  <si>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</si>
  <si>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</si>
  <si>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</si>
  <si>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</si>
  <si>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</si>
  <si>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</si>
  <si>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</si>
  <si>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</si>
  <si>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</si>
  <si>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</si>
  <si>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</si>
  <si>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</si>
  <si>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</si>
  <si>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</si>
  <si>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</si>
  <si>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</si>
  <si>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</si>
  <si>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</si>
  <si>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</si>
  <si>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</si>
  <si>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</si>
  <si>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</si>
  <si>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</si>
  <si>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</si>
  <si>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</si>
  <si>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</si>
  <si>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</si>
  <si>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</si>
  <si>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</si>
  <si>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</si>
  <si>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</si>
  <si>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</si>
  <si>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</si>
  <si>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</si>
  <si>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</si>
  <si>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</si>
  <si>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</si>
  <si>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</si>
  <si>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</si>
  <si>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</si>
  <si>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</si>
  <si>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</si>
  <si>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</si>
  <si>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</si>
  <si>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</si>
  <si>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</si>
  <si>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</si>
  <si>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</si>
  <si>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</si>
  <si>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</si>
  <si>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</si>
  <si>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</si>
  <si>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</si>
  <si>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</si>
  <si>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</si>
  <si>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</si>
  <si>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</si>
  <si>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</si>
  <si>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</si>
  <si>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</si>
  <si>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</si>
  <si>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</si>
  <si>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</si>
  <si>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</si>
  <si>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</si>
  <si>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</si>
  <si>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</si>
  <si>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</si>
  <si>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</si>
  <si>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</si>
  <si>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</si>
  <si>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</si>
  <si>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</si>
  <si>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</si>
  <si>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</si>
  <si>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</si>
  <si>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</si>
  <si>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</si>
  <si>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</si>
  <si>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</si>
  <si>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</si>
  <si>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</si>
  <si>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</si>
  <si>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</si>
  <si>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</si>
  <si>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</si>
  <si>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</si>
  <si>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</si>
  <si>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</si>
  <si>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</si>
  <si>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</si>
  <si>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</si>
  <si>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</si>
  <si>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</si>
  <si>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</si>
  <si>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</si>
  <si>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</si>
  <si>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</si>
  <si>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</si>
  <si>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</si>
  <si>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</si>
  <si>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</si>
  <si>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</si>
  <si>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</si>
  <si>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</si>
  <si>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</si>
  <si>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</si>
  <si>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</si>
  <si>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</si>
  <si>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</si>
  <si>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</si>
  <si>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</si>
  <si>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</si>
  <si>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</si>
  <si>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</si>
  <si>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</si>
  <si>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</si>
  <si>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</si>
  <si>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</si>
  <si>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</si>
  <si>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</si>
  <si>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</si>
  <si>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</si>
  <si>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</si>
  <si>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</si>
  <si>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</si>
  <si>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</si>
  <si>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</si>
  <si>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</si>
  <si>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</si>
  <si>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</si>
  <si>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</si>
  <si>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</si>
  <si>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</si>
  <si>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</si>
  <si>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</si>
  <si>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</si>
  <si>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</si>
  <si>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</si>
  <si>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</si>
  <si>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</si>
  <si>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</si>
  <si>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</si>
  <si>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</si>
  <si>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</si>
  <si>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</si>
  <si>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</si>
  <si>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</si>
  <si>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</si>
  <si>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</si>
  <si>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</si>
  <si>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</si>
  <si>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</si>
  <si>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</si>
  <si>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</si>
  <si>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</si>
  <si>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</si>
  <si>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</si>
  <si>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</si>
  <si>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</si>
  <si>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</si>
  <si>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</si>
  <si>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</si>
  <si>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</si>
  <si>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</si>
  <si>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</si>
  <si>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</si>
  <si>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</si>
  <si>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</si>
  <si>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</si>
  <si>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</si>
  <si>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</si>
  <si>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</si>
  <si>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</si>
  <si>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</si>
  <si>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</si>
  <si>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</si>
  <si>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</si>
  <si>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</si>
  <si>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</si>
  <si>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</si>
  <si>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</si>
  <si>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</si>
  <si>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</si>
  <si>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</si>
  <si>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</si>
  <si>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</si>
  <si>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</si>
  <si>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</si>
  <si>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</si>
  <si>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</si>
  <si>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</si>
  <si>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</si>
  <si>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</si>
  <si>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</si>
  <si>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</si>
  <si>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</si>
  <si>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</si>
  <si>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</si>
  <si>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</si>
  <si>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</si>
  <si>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</si>
  <si>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</si>
  <si>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</si>
  <si>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</si>
  <si>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</si>
  <si>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</si>
  <si>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</si>
  <si>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</si>
  <si>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</si>
  <si>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</si>
  <si>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</si>
  <si>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</si>
  <si>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</si>
  <si>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</si>
  <si>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</si>
  <si>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</si>
  <si>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</si>
  <si>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</si>
  <si>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</si>
  <si>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</si>
  <si>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</si>
  <si>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</si>
  <si>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</si>
  <si>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</si>
  <si>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</si>
  <si>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</si>
  <si>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</si>
  <si>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</si>
  <si>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</si>
  <si>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</si>
  <si>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</si>
  <si>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</si>
  <si>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</si>
  <si>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</si>
  <si>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</si>
  <si>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</si>
  <si>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</si>
  <si>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</si>
  <si>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</si>
  <si>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</si>
  <si>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</si>
  <si>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</si>
  <si>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</si>
  <si>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</si>
  <si>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</si>
  <si>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</si>
  <si>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</si>
  <si>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</si>
  <si>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</si>
  <si>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</si>
  <si>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</si>
  <si>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</si>
  <si>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</si>
  <si>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</si>
  <si>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</si>
  <si>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</si>
  <si>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</si>
  <si>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</si>
  <si>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</si>
  <si>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</si>
  <si>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</si>
  <si>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</si>
  <si>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</si>
  <si>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</si>
  <si>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</si>
  <si>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</si>
  <si>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</si>
  <si>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</si>
  <si>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</si>
  <si>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</si>
  <si>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</si>
  <si>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</si>
  <si>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</si>
  <si>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</si>
  <si>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</si>
  <si>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</si>
  <si>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</si>
  <si>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</si>
  <si>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</si>
  <si>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</si>
  <si>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</si>
  <si>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</si>
  <si>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</si>
  <si>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</si>
  <si>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</si>
  <si>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</si>
  <si>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</si>
  <si>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</si>
  <si>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</si>
  <si>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</si>
  <si>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</si>
  <si>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</si>
  <si>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</si>
  <si>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</si>
  <si>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</si>
  <si>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</si>
  <si>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</si>
  <si>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</si>
  <si>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</si>
  <si>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</si>
  <si>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</si>
  <si>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</si>
  <si>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</si>
  <si>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</si>
  <si>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</si>
  <si>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</si>
  <si>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</si>
  <si>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</si>
  <si>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</si>
  <si>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</si>
  <si>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</si>
  <si>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</si>
  <si>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</si>
  <si>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</si>
  <si>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</si>
  <si>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</si>
  <si>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</si>
  <si>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</si>
  <si>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</si>
  <si>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</si>
  <si>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</si>
  <si>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</si>
  <si>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</si>
  <si>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</si>
  <si>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</si>
  <si>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</si>
  <si>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</si>
  <si>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</si>
  <si>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</si>
  <si>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</si>
  <si>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</si>
  <si>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</si>
  <si>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</si>
  <si>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</si>
  <si>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</si>
  <si>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</si>
  <si>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</si>
  <si>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</si>
  <si>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</si>
  <si>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</si>
  <si>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</si>
  <si>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</si>
  <si>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</si>
  <si>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</si>
  <si>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</si>
  <si>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</si>
  <si>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</si>
  <si>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</si>
  <si>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</si>
  <si>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</si>
  <si>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</si>
  <si>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</si>
  <si>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</si>
  <si>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</si>
  <si>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</si>
  <si>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</si>
  <si>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</si>
  <si>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</si>
  <si>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</si>
  <si>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</si>
  <si>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</si>
  <si>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</si>
  <si>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</si>
  <si>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</si>
  <si>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</si>
  <si>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</si>
  <si>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</si>
  <si>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</si>
  <si>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</si>
  <si>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</si>
  <si>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</si>
  <si>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</si>
  <si>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</si>
  <si>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</si>
  <si>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</si>
  <si>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</si>
  <si>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</si>
  <si>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</si>
  <si>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</si>
  <si>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</si>
  <si>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</si>
  <si>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</si>
  <si>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</si>
  <si>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</si>
  <si>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</si>
  <si>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</si>
  <si>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</si>
  <si>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</si>
  <si>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</si>
  <si>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</si>
  <si>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</si>
  <si>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</si>
  <si>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</si>
  <si>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</si>
  <si>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</si>
  <si>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</si>
  <si>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</si>
  <si>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</si>
  <si>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</si>
  <si>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</si>
  <si>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</si>
  <si>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</si>
  <si>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</si>
  <si>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</si>
  <si>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</si>
  <si>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</si>
  <si>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</si>
  <si>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</si>
  <si>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</si>
  <si>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</si>
  <si>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</si>
  <si>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</si>
  <si>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</si>
  <si>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</si>
  <si>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</si>
  <si>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</si>
  <si>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</si>
  <si>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</si>
  <si>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</si>
  <si>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</si>
  <si>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</si>
  <si>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</si>
  <si>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</si>
  <si>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</si>
  <si>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</si>
  <si>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</si>
  <si>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</si>
  <si>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</si>
  <si>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</si>
  <si>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</si>
  <si>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</si>
  <si>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</si>
  <si>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</si>
  <si>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</si>
  <si>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</si>
  <si>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</si>
  <si>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</si>
  <si>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</si>
  <si>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</si>
  <si>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</si>
  <si>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</si>
  <si>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</si>
  <si>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</si>
  <si>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</si>
  <si>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</si>
  <si>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</si>
  <si>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</si>
  <si>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</si>
  <si>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</si>
  <si>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</si>
  <si>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</si>
  <si>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</si>
  <si>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</si>
  <si>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</si>
  <si>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</si>
  <si>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</si>
  <si>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</si>
  <si>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</si>
  <si>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</si>
  <si>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</si>
  <si>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</si>
  <si>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</si>
  <si>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</si>
  <si>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</si>
  <si>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</si>
  <si>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</si>
  <si>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</si>
  <si>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</si>
  <si>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</si>
  <si>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</si>
  <si>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</si>
  <si>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</si>
  <si>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</si>
  <si>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</si>
  <si>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</si>
  <si>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</si>
  <si>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</si>
  <si>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</si>
  <si>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</si>
  <si>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</si>
  <si>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</si>
  <si>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</si>
  <si>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</si>
  <si>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</si>
  <si>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</si>
  <si>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</si>
  <si>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</si>
  <si>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</si>
  <si>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</si>
  <si>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</si>
  <si>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</si>
  <si>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</si>
  <si>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</si>
  <si>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</si>
  <si>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</si>
  <si>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</si>
  <si>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</si>
  <si>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</si>
  <si>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</si>
  <si>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</si>
  <si>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</si>
  <si>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</si>
  <si>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</si>
  <si>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</si>
  <si>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</si>
  <si>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</si>
  <si>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</si>
  <si>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</si>
  <si>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</si>
  <si>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</si>
  <si>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</si>
  <si>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</si>
  <si>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</si>
  <si>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</si>
  <si>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</si>
  <si>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</si>
  <si>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</si>
  <si>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</si>
  <si>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</si>
  <si>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</si>
  <si>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</si>
  <si>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</si>
  <si>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</si>
  <si>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</si>
  <si>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</si>
  <si>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</si>
  <si>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</si>
  <si>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</si>
  <si>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</si>
  <si>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</si>
  <si>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</si>
  <si>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</si>
  <si>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</si>
  <si>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</si>
  <si>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</si>
  <si>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</si>
  <si>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</si>
  <si>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</si>
  <si>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</si>
  <si>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</si>
  <si>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</si>
  <si>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</si>
  <si>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</si>
  <si>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</si>
  <si>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</si>
  <si>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</si>
  <si>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</si>
  <si>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</si>
  <si>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</si>
  <si>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</si>
  <si>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</si>
  <si>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</si>
  <si>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</si>
  <si>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</si>
  <si>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</si>
  <si>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</si>
  <si>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</si>
  <si>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</si>
  <si>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</si>
  <si>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</si>
  <si>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</si>
  <si>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</si>
  <si>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</si>
  <si>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</si>
  <si>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</si>
  <si>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</si>
  <si>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</si>
  <si>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</si>
  <si>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</si>
  <si>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</si>
  <si>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</si>
  <si>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</si>
  <si>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</si>
  <si>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</si>
  <si>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</si>
  <si>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</si>
  <si>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</si>
  <si>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</si>
  <si>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</si>
  <si>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</si>
  <si>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</si>
  <si>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</si>
  <si>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</si>
  <si>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</si>
  <si>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</si>
  <si>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</si>
  <si>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</si>
  <si>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</si>
  <si>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</si>
  <si>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</si>
  <si>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</si>
  <si>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</si>
  <si>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</si>
  <si>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</si>
  <si>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</si>
  <si>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</si>
  <si>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</si>
  <si>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</si>
  <si>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</si>
  <si>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</si>
  <si>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</si>
  <si>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</si>
  <si>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</si>
  <si>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</si>
  <si>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</si>
  <si>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</si>
  <si>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</si>
  <si>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</si>
  <si>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</si>
  <si>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</si>
  <si>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</si>
  <si>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</si>
  <si>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</si>
  <si>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</si>
  <si>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</si>
  <si>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</si>
  <si>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</si>
  <si>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</si>
  <si>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</si>
  <si>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</si>
  <si>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</si>
  <si>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</si>
  <si>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</si>
  <si>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</si>
  <si>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</si>
  <si>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</si>
  <si>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</si>
  <si>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</si>
  <si>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</si>
  <si>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</si>
  <si>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</si>
  <si>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</si>
  <si>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</si>
  <si>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</si>
  <si>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</si>
  <si>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</si>
  <si>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</si>
  <si>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</si>
  <si>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</si>
  <si>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</si>
  <si>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</si>
  <si>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</si>
  <si>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</si>
  <si>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</si>
  <si>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</si>
  <si>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</si>
  <si>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</si>
  <si>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</si>
  <si>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</si>
  <si>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</si>
  <si>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</si>
  <si>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</si>
  <si>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</si>
  <si>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</si>
  <si>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</si>
  <si>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</si>
  <si>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</si>
  <si>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</si>
  <si>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</si>
  <si>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</si>
  <si>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</si>
  <si>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</si>
  <si>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</si>
  <si>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</si>
  <si>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</si>
  <si>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</si>
  <si>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</si>
  <si>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</si>
  <si>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</si>
  <si>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</si>
  <si>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</si>
  <si>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</si>
  <si>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</si>
  <si>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</si>
  <si>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</si>
  <si>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</si>
  <si>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</si>
  <si>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</si>
  <si>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</si>
  <si>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</si>
  <si>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</si>
  <si>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</si>
  <si>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</si>
  <si>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</si>
  <si>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</si>
  <si>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</si>
  <si>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</si>
  <si>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</si>
  <si>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</si>
  <si>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</si>
  <si>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</si>
  <si>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</si>
  <si>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</si>
  <si>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</si>
  <si>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</si>
  <si>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</si>
  <si>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</si>
  <si>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</si>
  <si>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</si>
  <si>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</si>
  <si>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</si>
  <si>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</si>
  <si>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</si>
  <si>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</si>
  <si>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</si>
  <si>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</si>
  <si>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</si>
  <si>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</si>
  <si>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</si>
  <si>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</si>
  <si>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</si>
  <si>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</si>
  <si>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</si>
  <si>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</si>
  <si>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</si>
  <si>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</si>
  <si>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</si>
  <si>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</si>
  <si>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</si>
  <si>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</si>
  <si>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</si>
  <si>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</si>
  <si>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</si>
  <si>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</si>
  <si>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</si>
  <si>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</si>
  <si>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</si>
  <si>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</si>
  <si>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</si>
  <si>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</si>
  <si>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</si>
  <si>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</si>
  <si>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</si>
  <si>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</si>
  <si>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</si>
  <si>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</si>
  <si>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</si>
  <si>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</si>
  <si>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</si>
  <si>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</si>
  <si>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</si>
  <si>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</si>
  <si>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</si>
  <si>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</si>
  <si>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</si>
  <si>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</si>
  <si>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</si>
  <si>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</si>
  <si>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</si>
  <si>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</si>
  <si>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</si>
  <si>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</si>
  <si>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</si>
  <si>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</si>
  <si>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</si>
  <si>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</si>
  <si>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</si>
  <si>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</si>
  <si>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</si>
  <si>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</si>
  <si>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</si>
  <si>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</si>
  <si>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</si>
  <si>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</si>
  <si>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</si>
  <si>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</si>
  <si>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</si>
  <si>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</si>
  <si>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</si>
  <si>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</si>
  <si>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</si>
  <si>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</si>
  <si>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</si>
  <si>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</si>
  <si>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</si>
  <si>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</si>
  <si>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</si>
  <si>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</si>
  <si>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</si>
  <si>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</si>
  <si>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</si>
  <si>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</si>
  <si>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</si>
  <si>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</si>
  <si>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</si>
  <si>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</si>
  <si>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</si>
  <si>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</si>
  <si>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</si>
  <si>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</si>
  <si>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</si>
  <si>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</si>
  <si>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</si>
  <si>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</si>
  <si>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</si>
  <si>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</si>
  <si>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</si>
  <si>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</si>
  <si>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</si>
  <si>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</si>
  <si>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</si>
  <si>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</si>
  <si>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</si>
  <si>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</si>
  <si>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</si>
  <si>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</si>
  <si>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</si>
  <si>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</si>
  <si>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</si>
  <si>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</si>
  <si>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</si>
  <si>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</si>
  <si>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</si>
  <si>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</si>
  <si>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</si>
  <si>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</si>
  <si>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</si>
  <si>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</si>
  <si>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</si>
  <si>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</si>
  <si>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</si>
  <si>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</si>
  <si>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</si>
  <si>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</si>
  <si>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</si>
  <si>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</si>
  <si>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</si>
  <si>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</si>
  <si>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</si>
  <si>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</si>
  <si>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</si>
  <si>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</si>
  <si>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</si>
  <si>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</si>
  <si>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</si>
  <si>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</si>
  <si>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</si>
  <si>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</si>
  <si>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</si>
  <si>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</si>
  <si>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</si>
  <si>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</si>
  <si>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</si>
  <si>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</si>
  <si>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</si>
  <si>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</si>
  <si>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</si>
  <si>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</si>
  <si>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</si>
  <si>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</si>
  <si>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</si>
  <si>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</si>
  <si>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</si>
  <si>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</si>
  <si>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</si>
  <si>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</si>
  <si>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</si>
  <si>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</si>
  <si>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</si>
  <si>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</si>
  <si>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</si>
  <si>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</si>
  <si>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</si>
  <si>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</si>
  <si>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</si>
  <si>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</si>
  <si>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</si>
  <si>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</si>
  <si>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</si>
  <si>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</si>
  <si>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</si>
  <si>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</si>
  <si>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</si>
  <si>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</si>
  <si>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</si>
  <si>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</si>
  <si>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</si>
  <si>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</si>
  <si>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</si>
  <si>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</si>
  <si>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</si>
  <si>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</si>
  <si>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</si>
  <si>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</si>
  <si>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</si>
  <si>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</si>
  <si>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</si>
  <si>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</si>
  <si>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</si>
  <si>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</si>
  <si>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</si>
  <si>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</si>
  <si>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</si>
  <si>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</si>
  <si>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</si>
  <si>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</si>
  <si>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</si>
  <si>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</si>
  <si>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</si>
  <si>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</si>
  <si>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</si>
  <si>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</si>
  <si>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</si>
  <si>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</si>
  <si>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</si>
  <si>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</si>
  <si>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</si>
  <si>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</si>
  <si>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</si>
  <si>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</si>
  <si>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</si>
  <si>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</si>
  <si>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</si>
  <si>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</si>
  <si>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</si>
  <si>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</si>
  <si>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</si>
  <si>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</si>
  <si>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</si>
  <si>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</si>
  <si>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</si>
  <si>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</si>
  <si>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</si>
  <si>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</si>
  <si>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</si>
  <si>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</si>
  <si>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</si>
  <si>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</si>
  <si>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</si>
  <si>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</si>
  <si>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</si>
  <si>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</si>
  <si>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</si>
  <si>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</si>
  <si>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</si>
  <si>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</si>
  <si>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</si>
  <si>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</si>
  <si>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</si>
  <si>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</si>
  <si>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</si>
  <si>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</si>
  <si>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</si>
  <si>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</si>
  <si>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</si>
  <si>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</si>
  <si>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</si>
  <si>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</si>
  <si>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</si>
  <si>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</si>
  <si>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</si>
  <si>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</si>
  <si>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</si>
  <si>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</si>
  <si>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</si>
  <si>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</si>
  <si>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</si>
  <si>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</si>
  <si>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</si>
  <si>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</si>
  <si>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</si>
  <si>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</si>
  <si>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</si>
  <si>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</si>
  <si>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</si>
  <si>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</si>
  <si>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</si>
  <si>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</si>
  <si>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</si>
  <si>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</si>
  <si>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</si>
  <si>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</si>
  <si>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</si>
  <si>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</si>
  <si>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</si>
  <si>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</si>
  <si>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</si>
  <si>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</si>
  <si>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</si>
  <si>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</si>
  <si>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</si>
  <si>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</si>
  <si>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</si>
  <si>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</si>
  <si>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</si>
  <si>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</si>
  <si>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</si>
  <si>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</si>
  <si>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</si>
  <si>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</si>
  <si>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</si>
  <si>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</si>
  <si>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</si>
  <si>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</si>
  <si>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</si>
  <si>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</si>
  <si>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</si>
  <si>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</si>
  <si>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</si>
  <si>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</si>
  <si>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</si>
  <si>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</si>
  <si>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</si>
  <si>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</si>
  <si>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</si>
  <si>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</si>
  <si>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</si>
  <si>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</si>
  <si>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</si>
  <si>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</si>
  <si>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</si>
  <si>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</si>
  <si>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</si>
  <si>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</si>
  <si>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</si>
  <si>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</si>
  <si>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</si>
  <si>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</si>
  <si>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</si>
  <si>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</si>
  <si>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</si>
  <si>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</si>
  <si>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</si>
  <si>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</si>
  <si>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</si>
  <si>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</si>
  <si>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</si>
  <si>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</si>
  <si>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</si>
  <si>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</si>
  <si>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</si>
  <si>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</si>
  <si>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</si>
  <si>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</si>
  <si>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</si>
  <si>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</si>
  <si>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</si>
  <si>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</si>
  <si>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</si>
  <si>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</si>
  <si>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</si>
  <si>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</si>
  <si>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</si>
  <si>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</si>
  <si>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</si>
  <si>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</si>
  <si>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</si>
  <si>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</si>
  <si>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</si>
  <si>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</si>
  <si>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</si>
  <si>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</si>
  <si>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</si>
  <si>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</si>
  <si>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</si>
  <si>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</si>
  <si>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</si>
  <si>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</si>
  <si>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</si>
  <si>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</si>
  <si>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</si>
  <si>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</si>
  <si>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</si>
  <si>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</si>
  <si>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</si>
  <si>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</si>
  <si>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</si>
  <si>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</si>
  <si>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</si>
  <si>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</si>
  <si>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</si>
  <si>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</si>
  <si>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</si>
  <si>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</si>
  <si>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</si>
  <si>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</si>
  <si>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</si>
  <si>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</si>
  <si>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</si>
  <si>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</si>
  <si>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</si>
  <si>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</si>
  <si>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</si>
  <si>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</si>
  <si>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</si>
  <si>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</si>
  <si>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</si>
  <si>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</si>
  <si>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</si>
  <si>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</si>
  <si>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</si>
  <si>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</si>
  <si>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</si>
  <si>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</si>
  <si>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</si>
  <si>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</si>
  <si>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</si>
  <si>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</si>
  <si>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</si>
  <si>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</si>
  <si>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</si>
  <si>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</si>
  <si>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</si>
  <si>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</si>
  <si>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</si>
  <si>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</si>
  <si>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</si>
  <si>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</si>
  <si>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</si>
  <si>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</si>
  <si>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</si>
  <si>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</si>
  <si>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</si>
  <si>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</si>
  <si>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</si>
  <si>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</si>
  <si>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</si>
  <si>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</si>
  <si>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</si>
  <si>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</si>
  <si>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</si>
  <si>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</si>
  <si>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</si>
  <si>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</si>
  <si>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</si>
  <si>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</si>
  <si>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</si>
  <si>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</si>
  <si>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</si>
  <si>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</si>
  <si>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</si>
  <si>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</si>
  <si>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</si>
  <si>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</si>
  <si>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</si>
  <si>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</si>
  <si>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</si>
  <si>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</si>
  <si>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</si>
  <si>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</si>
  <si>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</si>
  <si>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</si>
  <si>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</si>
  <si>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</si>
  <si>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</si>
  <si>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</si>
  <si>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</si>
  <si>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</si>
  <si>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</si>
  <si>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</si>
  <si>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</si>
  <si>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</si>
  <si>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</si>
  <si>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</si>
  <si>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</si>
  <si>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</si>
  <si>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</si>
  <si>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</si>
  <si>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</si>
  <si>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</si>
  <si>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</si>
  <si>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</si>
  <si>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</si>
  <si>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</si>
  <si>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</si>
  <si>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</si>
  <si>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</si>
  <si>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</si>
  <si>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</si>
  <si>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</si>
  <si>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</si>
  <si>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</si>
  <si>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</si>
  <si>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</si>
  <si>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</si>
  <si>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</si>
  <si>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</si>
  <si>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</si>
  <si>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</si>
  <si>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</si>
  <si>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</si>
  <si>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</si>
  <si>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</si>
  <si>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</si>
  <si>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</si>
  <si>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</si>
  <si>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</si>
  <si>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</si>
  <si>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</si>
  <si>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</si>
  <si>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</si>
  <si>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</si>
  <si>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</si>
  <si>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</si>
  <si>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</si>
  <si>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</si>
  <si>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</si>
  <si>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</si>
  <si>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</si>
  <si>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</si>
  <si>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</si>
  <si>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</si>
  <si>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</si>
  <si>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</si>
  <si>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</si>
  <si>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</si>
  <si>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</si>
  <si>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</si>
  <si>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</si>
  <si>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</si>
  <si>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</si>
  <si>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</si>
  <si>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</si>
  <si>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</si>
  <si>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</si>
  <si>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</si>
  <si>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</si>
  <si>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</si>
  <si>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</si>
  <si>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</si>
  <si>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</si>
  <si>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</si>
  <si>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</si>
  <si>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</si>
  <si>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</si>
  <si>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</si>
  <si>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</si>
  <si>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</si>
  <si>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</si>
  <si>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</si>
  <si>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</si>
  <si>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</si>
  <si>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</si>
  <si>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</si>
  <si>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</si>
  <si>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</si>
  <si>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</si>
  <si>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</si>
  <si>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</si>
  <si>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</si>
  <si>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</si>
  <si>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</si>
  <si>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</si>
  <si>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</si>
  <si>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</si>
  <si>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</si>
  <si>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</si>
  <si>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</si>
  <si>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</si>
  <si>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</si>
  <si>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</si>
  <si>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</si>
  <si>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</si>
  <si>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</si>
  <si>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</si>
  <si>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</si>
  <si>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</si>
  <si>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</si>
  <si>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</si>
  <si>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</si>
  <si>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</si>
  <si>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</si>
  <si>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</si>
  <si>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</si>
  <si>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</si>
  <si>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</si>
  <si>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</si>
  <si>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</si>
  <si>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</si>
  <si>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</si>
  <si>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</si>
  <si>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</si>
  <si>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</si>
  <si>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</si>
  <si>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</si>
  <si>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</si>
  <si>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</si>
  <si>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</si>
  <si>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</si>
  <si>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</si>
  <si>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</si>
  <si>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</si>
  <si>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</si>
  <si>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</si>
  <si>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</si>
  <si>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</si>
  <si>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</si>
  <si>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</si>
  <si>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</si>
  <si>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</si>
  <si>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</si>
  <si>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</si>
  <si>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</si>
  <si>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</si>
  <si>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</si>
  <si>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</si>
  <si>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</si>
  <si>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</si>
  <si>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</si>
  <si>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</si>
  <si>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</si>
  <si>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</si>
  <si>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</si>
  <si>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</si>
  <si>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</si>
  <si>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</si>
  <si>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</si>
  <si>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</si>
  <si>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</si>
  <si>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</si>
  <si>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</si>
  <si>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</si>
  <si>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</si>
  <si>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</si>
  <si>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</si>
  <si>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</si>
  <si>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</si>
  <si>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</si>
  <si>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</si>
  <si>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</si>
  <si>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</si>
  <si>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</si>
  <si>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</si>
  <si>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</si>
  <si>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</si>
  <si>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</si>
  <si>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</si>
  <si>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</si>
  <si>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</si>
  <si>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</si>
  <si>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</si>
  <si>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</si>
  <si>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</si>
  <si>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</si>
  <si>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</si>
  <si>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</si>
  <si>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</si>
  <si>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</si>
  <si>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</si>
  <si>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</si>
  <si>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</si>
  <si>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</si>
  <si>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</si>
  <si>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</si>
  <si>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</si>
  <si>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</si>
  <si>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</si>
  <si>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</si>
  <si>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</si>
  <si>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</si>
  <si>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</si>
  <si>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</si>
  <si>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</si>
  <si>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</si>
  <si>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</si>
  <si>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</si>
  <si>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</si>
  <si>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</si>
  <si>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</si>
  <si>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</si>
  <si>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</si>
  <si>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</si>
  <si>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</si>
  <si>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</si>
  <si>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</si>
  <si>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</si>
  <si>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</si>
  <si>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</si>
  <si>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</si>
  <si>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</si>
  <si>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</si>
  <si>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</si>
  <si>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</si>
  <si>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</si>
  <si>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</si>
  <si>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</si>
  <si>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</si>
  <si>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</si>
  <si>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</si>
  <si>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</si>
  <si>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</si>
  <si>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</si>
  <si>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</si>
  <si>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</si>
  <si>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</si>
  <si>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</si>
  <si>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</si>
  <si>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</si>
  <si>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</si>
  <si>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</si>
  <si>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</si>
  <si>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</si>
  <si>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</si>
  <si>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</si>
  <si>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</si>
  <si>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</si>
  <si>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</si>
  <si>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</si>
  <si>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</si>
  <si>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</si>
  <si>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</si>
  <si>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</si>
  <si>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</si>
  <si>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</si>
  <si>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</si>
  <si>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</si>
  <si>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</si>
  <si>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</si>
  <si>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</si>
  <si>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</si>
  <si>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</si>
  <si>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</si>
  <si>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</si>
  <si>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</si>
  <si>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</si>
  <si>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</si>
  <si>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</si>
  <si>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</si>
  <si>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</si>
  <si>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</si>
  <si>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</si>
  <si>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</si>
  <si>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</si>
  <si>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</si>
  <si>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</si>
  <si>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</si>
  <si>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</si>
  <si>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</si>
  <si>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</si>
  <si>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</si>
  <si>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</si>
  <si>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</si>
  <si>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</si>
  <si>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</si>
  <si>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</si>
  <si>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</si>
  <si>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</si>
  <si>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</si>
  <si>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</si>
  <si>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</si>
  <si>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</si>
  <si>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</si>
  <si>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</si>
  <si>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</si>
  <si>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</si>
  <si>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</si>
  <si>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</si>
  <si>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</si>
  <si>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</si>
  <si>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</si>
  <si>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</si>
  <si>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</si>
  <si>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</si>
  <si>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</si>
  <si>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</si>
  <si>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</si>
  <si>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</si>
  <si>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</si>
  <si>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</si>
  <si>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</si>
  <si>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</si>
  <si>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</si>
  <si>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</si>
  <si>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</si>
  <si>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</si>
  <si>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</si>
  <si>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</si>
  <si>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</si>
  <si>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</si>
  <si>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</si>
  <si>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</si>
  <si>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</si>
  <si>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</si>
  <si>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</si>
  <si>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</si>
  <si>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</si>
  <si>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</si>
  <si>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</si>
  <si>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</si>
  <si>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</si>
  <si>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</si>
  <si>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</si>
  <si>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</si>
  <si>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</si>
  <si>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</si>
  <si>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</si>
  <si>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</si>
  <si>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</si>
  <si>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</si>
  <si>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</si>
  <si>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</si>
  <si>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</si>
  <si>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</si>
  <si>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</si>
  <si>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</si>
  <si>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</si>
  <si>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</si>
  <si>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</si>
  <si>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</si>
  <si>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</si>
  <si>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</si>
  <si>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</si>
  <si>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</si>
  <si>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</si>
  <si>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</si>
  <si>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</si>
  <si>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</si>
  <si>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</si>
  <si>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</si>
  <si>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</si>
  <si>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</si>
  <si>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</si>
  <si>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</si>
  <si>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</si>
  <si>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</si>
  <si>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</si>
  <si>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</si>
  <si>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</si>
  <si>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</si>
  <si>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</si>
  <si>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</si>
  <si>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</si>
  <si>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</si>
  <si>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</si>
  <si>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</si>
  <si>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</si>
  <si>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</si>
  <si>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</si>
  <si>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</si>
  <si>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</si>
  <si>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</si>
  <si>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</si>
  <si>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</si>
  <si>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</si>
  <si>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</si>
  <si>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</si>
  <si>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</si>
  <si>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</si>
  <si>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</si>
  <si>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</si>
  <si>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</si>
  <si>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</si>
  <si>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</si>
  <si>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</si>
  <si>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</si>
  <si>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</si>
  <si>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</si>
  <si>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</si>
  <si>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</si>
  <si>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</si>
  <si>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</si>
  <si>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</si>
  <si>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</si>
  <si>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</si>
  <si>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</si>
  <si>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</si>
  <si>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</si>
  <si>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</si>
  <si>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</si>
  <si>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</si>
  <si>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</si>
  <si>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</si>
  <si>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</si>
  <si>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</si>
  <si>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</si>
  <si>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</si>
  <si>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</si>
  <si>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</si>
  <si>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</si>
  <si>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</si>
  <si>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</si>
  <si>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</si>
  <si>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</si>
  <si>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</si>
  <si>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</si>
  <si>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</si>
  <si>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</si>
  <si>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</si>
  <si>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</si>
  <si>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</si>
  <si>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</si>
  <si>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</si>
  <si>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</si>
  <si>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</si>
  <si>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</si>
  <si>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</si>
  <si>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</si>
  <si>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</si>
  <si>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</si>
  <si>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</si>
  <si>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</si>
  <si>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</si>
  <si>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</si>
  <si>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</si>
  <si>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</si>
  <si>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</si>
  <si>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</si>
  <si>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</si>
  <si>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</si>
  <si>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</si>
  <si>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</si>
  <si>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</si>
  <si>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</si>
  <si>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</si>
  <si>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</si>
  <si>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</si>
  <si>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</si>
  <si>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</si>
  <si>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</si>
  <si>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</si>
  <si>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</si>
  <si>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</si>
  <si>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</si>
  <si>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</si>
  <si>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</si>
  <si>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</si>
  <si>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</si>
  <si>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</si>
  <si>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</si>
  <si>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</si>
  <si>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</si>
  <si>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</si>
  <si>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</si>
  <si>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</si>
  <si>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</si>
  <si>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</si>
  <si>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</si>
  <si>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</si>
  <si>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</si>
  <si>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</si>
  <si>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</si>
  <si>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</si>
  <si>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</si>
  <si>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</si>
  <si>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</si>
  <si>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</si>
  <si>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</si>
  <si>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</si>
  <si>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</si>
  <si>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</si>
  <si>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</si>
  <si>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</si>
  <si>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</si>
  <si>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</si>
  <si>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</si>
  <si>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</si>
  <si>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</si>
  <si>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</si>
  <si>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</si>
  <si>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</si>
  <si>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</si>
  <si>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</si>
  <si>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</si>
  <si>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</si>
  <si>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</si>
  <si>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</si>
  <si>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</si>
  <si>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</si>
  <si>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</si>
  <si>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</si>
  <si>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</si>
  <si>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</si>
  <si>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</si>
  <si>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</si>
  <si>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</si>
  <si>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</si>
  <si>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</si>
  <si>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</si>
  <si>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</si>
  <si>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</si>
  <si>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</si>
  <si>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</si>
  <si>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</si>
  <si>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</si>
  <si>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</si>
  <si>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</si>
  <si>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</si>
  <si>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</si>
  <si>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</si>
  <si>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</si>
  <si>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</si>
  <si>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</si>
  <si>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</si>
  <si>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</si>
  <si>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</si>
  <si>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</si>
  <si>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</si>
  <si>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</si>
  <si>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</si>
  <si>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</si>
  <si>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</si>
  <si>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</si>
  <si>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</si>
  <si>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</si>
  <si>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</si>
  <si>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</si>
  <si>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</si>
  <si>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</si>
  <si>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</si>
  <si>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</si>
  <si>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</si>
  <si>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</si>
  <si>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</si>
  <si>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</si>
  <si>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</si>
  <si>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</si>
  <si>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</si>
  <si>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</si>
  <si>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</si>
  <si>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</si>
  <si>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</si>
  <si>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</si>
  <si>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</si>
  <si>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</si>
  <si>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</si>
  <si>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</si>
  <si>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</si>
  <si>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</si>
  <si>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</si>
  <si>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</si>
  <si>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</si>
  <si>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</si>
  <si>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</si>
  <si>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</si>
  <si>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</si>
  <si>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</si>
  <si>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</si>
  <si>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</si>
  <si>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</si>
  <si>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</si>
  <si>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</si>
  <si>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</si>
  <si>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</si>
  <si>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</si>
  <si>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</si>
  <si>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</si>
  <si>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</si>
  <si>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</si>
  <si>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</si>
  <si>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</si>
  <si>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</si>
  <si>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</si>
  <si>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</si>
  <si>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</si>
  <si>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</si>
  <si>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</si>
  <si>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</si>
  <si>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</si>
  <si>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</si>
  <si>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</si>
  <si>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</si>
  <si>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</si>
  <si>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</si>
  <si>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</si>
  <si>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</si>
  <si>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</si>
  <si>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</si>
  <si>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</si>
  <si>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</si>
  <si>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</si>
  <si>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</si>
  <si>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</si>
  <si>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</si>
  <si>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</si>
  <si>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</si>
  <si>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</si>
  <si>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</si>
  <si>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</si>
  <si>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</si>
  <si>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</si>
  <si>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</si>
  <si>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</si>
  <si>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</si>
  <si>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</si>
  <si>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</si>
  <si>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</si>
  <si>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</si>
  <si>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</si>
  <si>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</si>
  <si>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</si>
  <si>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</si>
  <si>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</si>
  <si>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</si>
  <si>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</si>
  <si>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</si>
  <si>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</si>
  <si>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</si>
  <si>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</si>
  <si>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</si>
  <si>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</si>
  <si>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</si>
  <si>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</si>
  <si>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</si>
  <si>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</si>
  <si>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</si>
  <si>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</si>
  <si>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</si>
  <si>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</si>
  <si>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</si>
  <si>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</si>
  <si>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</si>
  <si>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</si>
  <si>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</si>
  <si>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</si>
  <si>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</si>
  <si>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</si>
  <si>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</si>
  <si>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</si>
  <si>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</si>
  <si>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</si>
  <si>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</si>
  <si>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</si>
  <si>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</si>
  <si>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</si>
  <si>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</si>
  <si>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</si>
  <si>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</si>
  <si>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</si>
  <si>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</si>
  <si>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</si>
  <si>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</si>
  <si>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</si>
  <si>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</si>
  <si>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</si>
  <si>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</si>
  <si>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</si>
  <si>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</si>
  <si>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</si>
  <si>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</si>
  <si>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</si>
  <si>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</si>
  <si>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</si>
  <si>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</si>
  <si>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</si>
  <si>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</si>
  <si>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</si>
  <si>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</si>
  <si>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</si>
  <si>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</si>
  <si>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</si>
  <si>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</si>
  <si>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</si>
  <si>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</si>
  <si>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</si>
  <si>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</si>
  <si>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</si>
  <si>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</si>
  <si>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</si>
  <si>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</si>
  <si>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</si>
  <si>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</si>
  <si>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</si>
  <si>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</si>
  <si>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</si>
  <si>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</si>
  <si>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</si>
  <si>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</si>
  <si>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</si>
  <si>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</si>
  <si>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</si>
  <si>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</si>
  <si>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</si>
  <si>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</si>
  <si>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</si>
  <si>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</si>
  <si>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</si>
  <si>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</si>
  <si>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</si>
  <si>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</si>
  <si>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</si>
  <si>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</si>
  <si>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</si>
  <si>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</si>
  <si>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</si>
  <si>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</si>
  <si>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</si>
  <si>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</si>
  <si>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</si>
  <si>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</si>
  <si>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</si>
  <si>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</si>
  <si>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</si>
  <si>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</si>
  <si>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</si>
  <si>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</si>
  <si>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</si>
  <si>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</si>
  <si>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</si>
  <si>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</si>
  <si>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</si>
  <si>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</si>
  <si>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</si>
  <si>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</si>
  <si>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</si>
  <si>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</si>
  <si>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</si>
  <si>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</si>
  <si>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</si>
  <si>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</si>
  <si>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</si>
  <si>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</si>
  <si>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</si>
  <si>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</si>
  <si>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</si>
  <si>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</si>
  <si>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</si>
  <si>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</si>
  <si>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</si>
  <si>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</si>
  <si>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</si>
  <si>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</si>
  <si>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</si>
  <si>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</si>
  <si>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</si>
  <si>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</si>
  <si>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</si>
  <si>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</si>
  <si>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</si>
  <si>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</si>
  <si>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</si>
  <si>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</si>
  <si>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</si>
  <si>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</si>
  <si>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</si>
  <si>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</si>
  <si>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</si>
  <si>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</si>
  <si>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</si>
  <si>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</si>
  <si>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</si>
  <si>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</si>
  <si>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</si>
  <si>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</si>
  <si>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</si>
  <si>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</si>
  <si>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</si>
  <si>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</si>
  <si>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</si>
  <si>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</si>
  <si>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</si>
  <si>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</si>
  <si>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</si>
  <si>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</si>
  <si>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</si>
  <si>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</si>
  <si>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</si>
  <si>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</si>
  <si>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</si>
  <si>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</si>
  <si>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</si>
  <si>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</si>
  <si>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</si>
  <si>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</si>
  <si>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</si>
  <si>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</si>
  <si>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</si>
  <si>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</si>
  <si>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</si>
  <si>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</si>
  <si>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</si>
  <si>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</si>
  <si>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</si>
  <si>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</si>
  <si>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</si>
  <si>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</si>
  <si>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</si>
  <si>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</si>
  <si>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</si>
  <si>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</si>
  <si>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</si>
  <si>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</si>
  <si>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</si>
  <si>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</si>
  <si>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</si>
  <si>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</si>
  <si>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</si>
  <si>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</si>
  <si>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</si>
  <si>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</si>
  <si>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</si>
  <si>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</si>
  <si>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</si>
  <si>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</si>
  <si>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</si>
  <si>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</si>
  <si>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</si>
  <si>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</si>
  <si>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</si>
  <si>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</si>
  <si>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</si>
  <si>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</si>
  <si>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</si>
  <si>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</si>
  <si>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</si>
  <si>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</si>
  <si>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</si>
  <si>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</si>
  <si>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</si>
  <si>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</si>
  <si>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</si>
  <si>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</si>
  <si>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</si>
  <si>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</si>
  <si>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</si>
  <si>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</si>
  <si>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</si>
  <si>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</si>
  <si>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</si>
  <si>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</si>
  <si>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</si>
  <si>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</si>
  <si>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</si>
  <si>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</si>
  <si>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</si>
  <si>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</si>
  <si>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</si>
  <si>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</si>
  <si>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</si>
  <si>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</si>
  <si>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</si>
  <si>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</si>
  <si>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</si>
  <si>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</si>
  <si>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</si>
  <si>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</si>
  <si>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</si>
  <si>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</si>
  <si>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</si>
  <si>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</si>
  <si>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</si>
  <si>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</si>
  <si>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</si>
  <si>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</si>
  <si>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</si>
  <si>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</si>
  <si>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</si>
  <si>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</si>
  <si>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</si>
  <si>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</si>
  <si>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</si>
  <si>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</si>
  <si>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</si>
  <si>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</si>
  <si>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</si>
  <si>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</si>
  <si>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</si>
  <si>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</si>
  <si>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</si>
  <si>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</si>
  <si>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</si>
  <si>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</si>
  <si>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</si>
  <si>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</si>
  <si>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</si>
  <si>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</si>
  <si>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</si>
  <si>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</si>
  <si>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</si>
  <si>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</si>
  <si>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</si>
  <si>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</si>
  <si>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</si>
  <si>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</si>
  <si>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</si>
  <si>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</si>
  <si>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</si>
  <si>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</si>
  <si>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</si>
  <si>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</si>
  <si>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</si>
  <si>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</si>
  <si>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</si>
  <si>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</si>
  <si>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</si>
  <si>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</si>
  <si>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</si>
  <si>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</si>
  <si>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</si>
  <si>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</si>
  <si>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</si>
  <si>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</si>
  <si>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</si>
  <si>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</si>
  <si>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</si>
  <si>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</si>
  <si>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</si>
  <si>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</si>
  <si>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</si>
  <si>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</si>
  <si>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</si>
  <si>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</si>
  <si>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</si>
  <si>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</si>
  <si>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</si>
  <si>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</si>
  <si>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</si>
  <si>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</si>
  <si>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</si>
  <si>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</si>
  <si>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</si>
  <si>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</si>
  <si>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</si>
  <si>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</si>
  <si>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</si>
  <si>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</si>
  <si>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</si>
  <si>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</si>
  <si>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</si>
  <si>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</si>
  <si>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</si>
  <si>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</si>
  <si>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</si>
  <si>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</si>
  <si>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</si>
  <si>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</si>
  <si>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</si>
  <si>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</si>
  <si>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</si>
  <si>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</si>
  <si>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</si>
  <si>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</si>
  <si>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</si>
  <si>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</si>
  <si>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</si>
  <si>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</si>
  <si>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</si>
  <si>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</si>
  <si>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</si>
  <si>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</si>
  <si>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</si>
  <si>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</si>
  <si>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</si>
  <si>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</si>
  <si>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</si>
  <si>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</si>
  <si>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</si>
  <si>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</si>
  <si>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</si>
  <si>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</si>
  <si>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</si>
  <si>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</si>
  <si>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</si>
  <si>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</si>
  <si>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</si>
  <si>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</si>
  <si>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</si>
  <si>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</si>
  <si>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</si>
  <si>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</si>
  <si>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</si>
  <si>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</si>
  <si>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</si>
  <si>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</si>
  <si>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</si>
  <si>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</si>
  <si>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</si>
  <si>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</si>
  <si>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</si>
  <si>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</si>
  <si>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</si>
  <si>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</si>
  <si>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</si>
  <si>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</si>
  <si>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</si>
  <si>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</si>
  <si>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</si>
  <si>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</si>
  <si>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</si>
  <si>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</si>
  <si>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</si>
  <si>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</si>
  <si>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</si>
  <si>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</si>
  <si>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</si>
  <si>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</si>
  <si>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</si>
  <si>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</si>
  <si>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</si>
  <si>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</si>
  <si>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</si>
  <si>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</si>
  <si>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</si>
  <si>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</si>
  <si>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</si>
  <si>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</si>
  <si>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</si>
  <si>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</si>
  <si>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</si>
  <si>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</si>
  <si>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</si>
  <si>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</si>
  <si>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</si>
  <si>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</si>
  <si>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</si>
  <si>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</si>
  <si>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</si>
  <si>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</si>
  <si>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</si>
  <si>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</si>
  <si>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</si>
  <si>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</si>
  <si>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</si>
  <si>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</si>
  <si>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</si>
  <si>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</si>
  <si>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</si>
  <si>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</si>
  <si>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</si>
  <si>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</si>
  <si>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</si>
  <si>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</si>
  <si>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</si>
  <si>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</si>
  <si>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</si>
  <si>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</si>
  <si>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</si>
  <si>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</si>
  <si>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</si>
  <si>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</si>
  <si>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</si>
  <si>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</si>
  <si>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</si>
  <si>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</si>
  <si>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</si>
  <si>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</si>
  <si>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</si>
  <si>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</si>
  <si>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</si>
  <si>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</si>
  <si>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</si>
  <si>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</si>
  <si>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</si>
  <si>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</si>
  <si>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</si>
  <si>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</si>
  <si>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</si>
  <si>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</si>
  <si>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</si>
  <si>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</si>
  <si>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</si>
  <si>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</si>
  <si>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</si>
  <si>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</si>
  <si>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</si>
  <si>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</si>
  <si>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</si>
  <si>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</si>
  <si>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</si>
  <si>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</si>
  <si>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</si>
  <si>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</si>
  <si>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</si>
  <si>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</si>
  <si>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</si>
  <si>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</si>
  <si>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</si>
  <si>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</si>
  <si>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</si>
  <si>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</si>
  <si>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</si>
  <si>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</si>
  <si>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</si>
  <si>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</si>
  <si>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</si>
  <si>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</si>
  <si>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</si>
  <si>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</si>
  <si>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</si>
  <si>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</si>
  <si>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</si>
  <si>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</si>
  <si>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</si>
  <si>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</si>
  <si>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</si>
  <si>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</si>
  <si>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</si>
  <si>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</si>
  <si>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</si>
  <si>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</si>
  <si>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</si>
  <si>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</si>
  <si>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</si>
  <si>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</si>
  <si>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</si>
  <si>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</si>
  <si>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</si>
  <si>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</si>
  <si>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</si>
  <si>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</si>
  <si>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</si>
  <si>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</si>
  <si>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</si>
  <si>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</si>
  <si>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</si>
  <si>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</si>
  <si>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</si>
  <si>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</si>
  <si>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</si>
  <si>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</si>
  <si>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</si>
  <si>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</si>
  <si>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</si>
  <si>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</si>
  <si>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</si>
  <si>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</si>
  <si>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</si>
  <si>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</si>
  <si>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</si>
  <si>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</si>
  <si>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</si>
  <si>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</si>
  <si>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</si>
  <si>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</si>
  <si>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</si>
  <si>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</si>
  <si>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</si>
  <si>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</si>
  <si>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</si>
  <si>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</si>
  <si>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</si>
  <si>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</si>
  <si>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</si>
  <si>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</si>
  <si>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</si>
  <si>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</si>
  <si>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</si>
  <si>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</si>
  <si>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</si>
  <si>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</si>
  <si>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</si>
  <si>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</si>
  <si>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</si>
  <si>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</si>
  <si>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</si>
  <si>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</si>
  <si>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</si>
  <si>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</si>
  <si>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</si>
  <si>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</si>
  <si>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</si>
  <si>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</si>
  <si>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</si>
  <si>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</si>
  <si>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</si>
  <si>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</si>
  <si>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</si>
  <si>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</si>
  <si>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</si>
  <si>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</si>
  <si>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</si>
  <si>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</si>
  <si>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</si>
  <si>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</si>
  <si>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</si>
  <si>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</si>
  <si>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</si>
  <si>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</si>
  <si>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</si>
  <si>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</si>
  <si>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</si>
  <si>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</si>
  <si>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</si>
  <si>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</si>
  <si>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</si>
  <si>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</si>
  <si>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</si>
  <si>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</si>
  <si>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</si>
  <si>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</si>
  <si>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</si>
  <si>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</si>
  <si>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</si>
  <si>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</si>
  <si>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</si>
  <si>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</si>
  <si>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</si>
  <si>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</si>
  <si>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</si>
  <si>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</si>
  <si>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</si>
  <si>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</si>
  <si>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</si>
  <si>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</si>
  <si>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</si>
  <si>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</si>
  <si>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</si>
  <si>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</si>
  <si>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</si>
  <si>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</si>
  <si>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</si>
  <si>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</si>
  <si>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</si>
  <si>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</si>
  <si>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</si>
  <si>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</si>
  <si>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</si>
  <si>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</si>
  <si>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</si>
  <si>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</si>
  <si>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</si>
  <si>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</si>
  <si>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</si>
  <si>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</si>
  <si>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</si>
  <si>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</si>
  <si>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</si>
  <si>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</si>
  <si>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</si>
  <si>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</si>
  <si>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</si>
  <si>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</si>
  <si>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</si>
  <si>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</si>
  <si>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</si>
  <si>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</si>
  <si>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</si>
  <si>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</si>
  <si>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</si>
  <si>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</si>
  <si>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</si>
  <si>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</si>
  <si>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</si>
  <si>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</si>
  <si>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</si>
  <si>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</si>
  <si>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</si>
  <si>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</si>
  <si>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</si>
  <si>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</si>
  <si>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</si>
  <si>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</si>
  <si>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</si>
  <si>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</si>
  <si>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</si>
  <si>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</si>
  <si>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</si>
  <si>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</si>
  <si>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</si>
  <si>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</si>
  <si>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</si>
  <si>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</si>
  <si>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</si>
  <si>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</si>
  <si>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</si>
  <si>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</si>
  <si>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</si>
  <si>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</si>
  <si>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</si>
  <si>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</si>
  <si>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</si>
  <si>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</si>
  <si>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</si>
  <si>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</si>
  <si>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</si>
  <si>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</si>
  <si>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</si>
  <si>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</si>
  <si>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</si>
  <si>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</si>
  <si>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</si>
  <si>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</si>
  <si>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</si>
  <si>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</si>
  <si>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</si>
  <si>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</si>
  <si>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</si>
  <si>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</si>
  <si>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</si>
  <si>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</si>
  <si>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</si>
  <si>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</si>
  <si>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</si>
  <si>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</si>
  <si>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</si>
  <si>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</si>
  <si>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</si>
  <si>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</si>
  <si>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</si>
  <si>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</si>
  <si>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</si>
  <si>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</si>
  <si>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</si>
  <si>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</si>
  <si>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</si>
  <si>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</si>
  <si>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</si>
  <si>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</si>
  <si>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</si>
  <si>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</si>
  <si>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</si>
  <si>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</si>
  <si>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</si>
  <si>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</si>
  <si>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</si>
  <si>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</si>
  <si>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</si>
  <si>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</si>
  <si>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</si>
  <si>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</si>
  <si>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</si>
  <si>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</si>
  <si>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</si>
  <si>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</si>
  <si>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</si>
  <si>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</si>
  <si>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</si>
  <si>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</si>
  <si>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</si>
  <si>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</si>
  <si>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</si>
  <si>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</si>
  <si>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</si>
  <si>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</si>
  <si>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</si>
  <si>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</si>
  <si>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</si>
  <si>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</si>
  <si>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</si>
  <si>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</si>
  <si>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</si>
  <si>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</si>
  <si>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</si>
  <si>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</si>
  <si>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</si>
  <si>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</si>
  <si>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</si>
  <si>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</si>
  <si>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</si>
  <si>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</si>
  <si>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</si>
  <si>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</si>
  <si>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</si>
  <si>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</si>
  <si>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</si>
  <si>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</si>
  <si>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</si>
  <si>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</si>
  <si>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</si>
  <si>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</si>
  <si>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</si>
  <si>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</si>
  <si>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</si>
  <si>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</si>
  <si>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</si>
  <si>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</si>
  <si>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</si>
  <si>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</si>
  <si>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</si>
  <si>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</si>
  <si>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</si>
  <si>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</si>
  <si>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</si>
  <si>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</si>
  <si>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</si>
  <si>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</si>
  <si>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</si>
  <si>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</si>
  <si>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</si>
  <si>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</si>
  <si>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</si>
  <si>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</si>
  <si>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</si>
  <si>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</si>
  <si>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</si>
  <si>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</si>
  <si>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</si>
  <si>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</si>
  <si>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</si>
  <si>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</si>
  <si>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</si>
  <si>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</si>
  <si>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</si>
  <si>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</si>
  <si>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</si>
  <si>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</si>
  <si>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</si>
  <si>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</si>
  <si>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</si>
  <si>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</si>
  <si>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</si>
  <si>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</si>
  <si>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</si>
  <si>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</si>
  <si>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</si>
  <si>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</si>
  <si>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</si>
  <si>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</si>
  <si>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</si>
  <si>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</si>
  <si>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</si>
  <si>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</si>
  <si>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</si>
  <si>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</si>
  <si>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</si>
  <si>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</si>
  <si>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</si>
  <si>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</si>
  <si>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</si>
  <si>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</si>
  <si>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</si>
  <si>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</si>
  <si>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</si>
  <si>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</si>
  <si>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</si>
  <si>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</si>
  <si>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</si>
  <si>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</si>
  <si>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</si>
  <si>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</si>
  <si>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</si>
  <si>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</si>
  <si>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</si>
  <si>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</si>
  <si>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</si>
  <si>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</si>
  <si>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</si>
  <si>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</si>
  <si>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</si>
  <si>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</si>
  <si>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</si>
  <si>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</si>
  <si>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</si>
  <si>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</si>
  <si>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</si>
  <si>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</si>
  <si>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</si>
  <si>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</si>
  <si>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</si>
  <si>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</si>
  <si>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</si>
  <si>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</si>
  <si>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</si>
  <si>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</si>
  <si>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</si>
  <si>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</si>
  <si>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</si>
  <si>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</si>
  <si>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</si>
  <si>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</si>
  <si>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</si>
  <si>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</si>
  <si>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</si>
  <si>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</si>
  <si>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</si>
  <si>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</si>
  <si>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</si>
  <si>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</si>
  <si>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</si>
  <si>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</si>
  <si>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</si>
  <si>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</si>
  <si>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</si>
  <si>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</si>
  <si>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</si>
  <si>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</si>
  <si>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</si>
  <si>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</si>
  <si>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</si>
  <si>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</si>
  <si>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</si>
  <si>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</si>
  <si>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</si>
  <si>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</si>
  <si>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</si>
  <si>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</si>
  <si>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</si>
  <si>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</si>
  <si>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</si>
  <si>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</si>
  <si>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</si>
  <si>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</si>
  <si>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</si>
  <si>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</si>
  <si>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</si>
  <si>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</si>
  <si>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</si>
  <si>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</si>
  <si>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</si>
  <si>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</si>
  <si>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</si>
  <si>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</si>
  <si>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</si>
  <si>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</si>
  <si>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</si>
  <si>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</si>
  <si>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</si>
  <si>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</si>
  <si>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</si>
  <si>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</si>
  <si>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</si>
  <si>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</si>
  <si>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</si>
  <si>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</si>
  <si>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</si>
  <si>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</si>
  <si>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</si>
  <si>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</si>
  <si>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</si>
  <si>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</si>
  <si>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</si>
  <si>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</si>
  <si>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</si>
  <si>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</si>
  <si>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</si>
  <si>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</si>
  <si>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</si>
  <si>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</si>
  <si>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</si>
  <si>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</si>
  <si>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</si>
  <si>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</si>
  <si>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</si>
  <si>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</si>
  <si>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</si>
  <si>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</si>
  <si>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</si>
  <si>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</si>
  <si>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</si>
  <si>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</si>
  <si>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</si>
  <si>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</si>
  <si>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</si>
  <si>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</si>
  <si>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</si>
  <si>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</si>
  <si>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</si>
  <si>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</si>
  <si>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</si>
  <si>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</si>
  <si>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</si>
  <si>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</si>
  <si>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</si>
  <si>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</si>
  <si>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</si>
  <si>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</si>
  <si>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</si>
  <si>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</si>
  <si>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</si>
  <si>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</si>
  <si>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</si>
  <si>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</si>
  <si>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</si>
  <si>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</si>
  <si>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</si>
  <si>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</si>
  <si>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</si>
  <si>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</si>
  <si>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</si>
  <si>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</si>
  <si>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</si>
  <si>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</si>
  <si>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</si>
  <si>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</si>
  <si>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</si>
  <si>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</si>
  <si>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</si>
  <si>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</si>
  <si>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</si>
  <si>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</si>
  <si>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</si>
  <si>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</si>
  <si>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</si>
  <si>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</si>
  <si>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</si>
  <si>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</si>
  <si>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</si>
  <si>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</si>
  <si>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</si>
  <si>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</si>
  <si>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</si>
  <si>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</si>
  <si>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</si>
  <si>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</si>
  <si>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</si>
  <si>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</si>
  <si>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</si>
  <si>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</si>
  <si>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</si>
  <si>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</si>
  <si>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</si>
  <si>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</si>
  <si>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</si>
  <si>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</si>
  <si>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</si>
  <si>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</si>
  <si>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</si>
  <si>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</si>
  <si>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</si>
  <si>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</si>
  <si>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</si>
  <si>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</si>
  <si>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</si>
  <si>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</si>
  <si>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</si>
  <si>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</si>
  <si>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</si>
  <si>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</si>
  <si>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</si>
  <si>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</si>
  <si>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</si>
  <si>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</si>
  <si>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</si>
  <si>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</si>
  <si>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</si>
  <si>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</si>
  <si>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</si>
  <si>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</si>
  <si>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</si>
  <si>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</si>
  <si>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</si>
  <si>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</si>
  <si>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</si>
  <si>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</si>
  <si>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</si>
  <si>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</si>
  <si>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</si>
  <si>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</si>
  <si>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</si>
  <si>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</si>
  <si>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</si>
  <si>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</si>
  <si>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</si>
  <si>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</si>
  <si>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</si>
  <si>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</si>
  <si>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</si>
  <si>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</si>
  <si>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</si>
  <si>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</si>
  <si>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</si>
  <si>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</si>
  <si>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</si>
  <si>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</si>
  <si>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</si>
  <si>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</si>
  <si>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</si>
  <si>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</si>
  <si>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</si>
  <si>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</si>
  <si>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</si>
  <si>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</si>
  <si>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</si>
  <si>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</si>
  <si>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</si>
  <si>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</si>
  <si>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</si>
  <si>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</si>
  <si>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</si>
  <si>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</si>
  <si>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</si>
  <si>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</si>
  <si>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</si>
  <si>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</si>
  <si>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</si>
  <si>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</si>
  <si>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</si>
  <si>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</si>
  <si>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</si>
  <si>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</si>
  <si>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</si>
  <si>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</si>
  <si>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</si>
  <si>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</si>
  <si>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</si>
  <si>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</si>
  <si>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</si>
  <si>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</si>
  <si>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</si>
  <si>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</si>
  <si>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</si>
  <si>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</si>
  <si>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</si>
  <si>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</si>
  <si>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</si>
  <si>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</si>
  <si>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</si>
  <si>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</si>
  <si>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</si>
  <si>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</si>
  <si>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</si>
  <si>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</si>
  <si>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</si>
  <si>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</si>
  <si>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</si>
  <si>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</si>
  <si>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</si>
  <si>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</si>
  <si>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</si>
  <si>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</si>
  <si>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</si>
  <si>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</si>
  <si>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</si>
  <si>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</si>
  <si>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</si>
  <si>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</si>
  <si>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</si>
  <si>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</si>
  <si>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</si>
  <si>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</si>
  <si>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</si>
  <si>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</si>
  <si>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</si>
  <si>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</si>
  <si>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</si>
  <si>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</si>
  <si>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</si>
  <si>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</si>
  <si>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</si>
  <si>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</si>
  <si>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</si>
  <si>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</si>
  <si>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</si>
  <si>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</si>
  <si>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</si>
  <si>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</si>
  <si>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</si>
  <si>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</si>
  <si>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</si>
  <si>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</si>
  <si>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</si>
  <si>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</si>
  <si>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</si>
  <si>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</si>
  <si>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</si>
  <si>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</si>
  <si>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</si>
  <si>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</si>
  <si>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</si>
  <si>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</si>
  <si>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</si>
  <si>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</si>
  <si>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</si>
  <si>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</si>
  <si>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</si>
  <si>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</si>
  <si>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</si>
  <si>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</si>
  <si>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</si>
  <si>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</si>
  <si>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</si>
  <si>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</si>
  <si>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</si>
  <si>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</si>
  <si>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</si>
  <si>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</si>
  <si>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</si>
  <si>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</si>
  <si>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</si>
  <si>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</si>
  <si>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</si>
  <si>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</si>
  <si>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</si>
  <si>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</si>
  <si>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</si>
  <si>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</si>
  <si>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</si>
  <si>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</si>
  <si>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</si>
  <si>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</si>
  <si>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</si>
  <si>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</si>
  <si>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</si>
  <si>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</si>
  <si>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</si>
  <si>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</si>
  <si>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</si>
  <si>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</si>
  <si>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</si>
  <si>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</si>
  <si>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</si>
  <si>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</si>
  <si>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</si>
  <si>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</si>
  <si>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</si>
  <si>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</si>
  <si>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</si>
  <si>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</si>
  <si>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</si>
  <si>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</si>
  <si>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</si>
  <si>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</si>
  <si>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</si>
  <si>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</si>
  <si>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</si>
  <si>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</si>
  <si>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</si>
  <si>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</si>
  <si>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</si>
  <si>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</si>
  <si>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</si>
  <si>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</si>
  <si>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</si>
  <si>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</si>
  <si>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</si>
  <si>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</si>
  <si>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</si>
  <si>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</si>
  <si>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</si>
  <si>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</si>
  <si>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</si>
  <si>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</si>
  <si>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</si>
  <si>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</si>
  <si>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</si>
  <si>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</si>
  <si>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</si>
  <si>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</si>
  <si>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</si>
  <si>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</si>
  <si>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</si>
  <si>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</si>
  <si>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</si>
  <si>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</si>
  <si>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</si>
  <si>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</si>
  <si>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</si>
  <si>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</si>
  <si>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</si>
  <si>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</si>
  <si>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</si>
  <si>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</si>
  <si>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</si>
  <si>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</si>
  <si>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</si>
  <si>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</si>
  <si>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</si>
  <si>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</si>
  <si>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</si>
  <si>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</si>
  <si>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</si>
  <si>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</si>
  <si>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</si>
  <si>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</si>
  <si>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</si>
  <si>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</si>
  <si>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</si>
  <si>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</si>
  <si>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</si>
  <si>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</si>
  <si>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</si>
  <si>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</si>
  <si>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</si>
  <si>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</si>
  <si>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</si>
  <si>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</si>
  <si>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</si>
  <si>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</si>
  <si>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</si>
  <si>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</si>
  <si>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</si>
  <si>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</si>
  <si>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</si>
  <si>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</si>
  <si>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</si>
  <si>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</si>
  <si>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</si>
  <si>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</si>
  <si>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</si>
  <si>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</si>
  <si>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</si>
  <si>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</si>
  <si>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</si>
  <si>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</si>
  <si>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</si>
  <si>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</si>
  <si>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</si>
  <si>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</si>
  <si>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</si>
  <si>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</si>
  <si>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</si>
  <si>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</si>
  <si>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</si>
  <si>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</si>
  <si>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</si>
  <si>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</si>
  <si>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</si>
  <si>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</si>
  <si>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</si>
  <si>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</si>
  <si>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</si>
  <si>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</si>
  <si>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</si>
  <si>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</si>
  <si>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</si>
  <si>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</si>
  <si>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</si>
  <si>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</si>
  <si>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</si>
  <si>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</si>
  <si>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</si>
  <si>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</si>
  <si>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</si>
  <si>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</si>
  <si>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</si>
  <si>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</si>
  <si>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</si>
  <si>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</si>
  <si>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</si>
  <si>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</si>
  <si>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</si>
  <si>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</si>
  <si>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</si>
  <si>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</si>
  <si>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</si>
  <si>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</si>
  <si>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</si>
  <si>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</si>
  <si>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</si>
  <si>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</si>
  <si>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</si>
  <si>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</si>
  <si>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</si>
  <si>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</si>
  <si>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</si>
  <si>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</si>
  <si>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</si>
  <si>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</si>
  <si>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</si>
  <si>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</si>
  <si>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</si>
  <si>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</si>
  <si>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</si>
  <si>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</si>
  <si>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</si>
  <si>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</si>
  <si>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</si>
  <si>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</si>
  <si>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</si>
  <si>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</si>
  <si>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</si>
  <si>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</si>
  <si>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</si>
  <si>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</si>
  <si>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</si>
  <si>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</si>
  <si>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</si>
  <si>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</si>
  <si>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</si>
  <si>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</si>
  <si>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</si>
  <si>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</si>
  <si>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</si>
  <si>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</si>
  <si>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</si>
  <si>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</si>
  <si>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</si>
  <si>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</si>
  <si>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</si>
  <si>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</si>
  <si>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</si>
  <si>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</si>
  <si>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</si>
  <si>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</si>
  <si>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</si>
  <si>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</si>
  <si>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</si>
  <si>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</si>
  <si>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</si>
  <si>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</si>
  <si>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</si>
  <si>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</si>
  <si>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</si>
  <si>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</si>
  <si>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</si>
  <si>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</si>
  <si>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</si>
  <si>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</si>
  <si>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</si>
  <si>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</si>
  <si>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</si>
  <si>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</si>
  <si>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</si>
  <si>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</si>
  <si>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</si>
  <si>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</si>
  <si>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</si>
  <si>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</si>
  <si>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</si>
  <si>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</si>
  <si>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</si>
  <si>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</si>
  <si>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</si>
  <si>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</si>
  <si>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</si>
  <si>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</si>
  <si>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</si>
  <si>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</si>
  <si>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</si>
  <si>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</si>
  <si>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</si>
  <si>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</si>
  <si>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</si>
  <si>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</si>
  <si>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</si>
  <si>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</si>
  <si>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</si>
  <si>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</si>
  <si>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</si>
  <si>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</si>
  <si>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</si>
  <si>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</si>
  <si>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</si>
  <si>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</si>
  <si>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</si>
  <si>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</si>
  <si>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</si>
  <si>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</si>
  <si>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</si>
  <si>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</si>
  <si>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</si>
  <si>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</si>
  <si>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</si>
  <si>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</si>
  <si>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</si>
  <si>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</si>
  <si>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</si>
  <si>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</si>
  <si>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</si>
  <si>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</si>
  <si>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</si>
  <si>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</si>
  <si>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</si>
  <si>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</si>
  <si>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</si>
  <si>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</si>
  <si>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</si>
  <si>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</si>
  <si>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</si>
  <si>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</si>
  <si>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</si>
  <si>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</si>
  <si>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</si>
  <si>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</si>
  <si>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</si>
  <si>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</si>
  <si>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</si>
  <si>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</si>
  <si>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</si>
  <si>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</si>
  <si>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</si>
  <si>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</si>
  <si>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</si>
  <si>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</si>
  <si>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</si>
  <si>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</si>
  <si>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</si>
  <si>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</si>
  <si>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</si>
  <si>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</si>
  <si>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</si>
  <si>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</si>
  <si>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</si>
  <si>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</si>
  <si>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</si>
  <si>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</si>
  <si>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</si>
  <si>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</si>
  <si>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</si>
  <si>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</si>
  <si>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</si>
  <si>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</si>
  <si>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</si>
  <si>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</si>
  <si>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</si>
  <si>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</si>
  <si>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</si>
  <si>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</si>
  <si>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</si>
  <si>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</si>
  <si>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</si>
  <si>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</si>
  <si>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</si>
  <si>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</si>
  <si>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</si>
  <si>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</si>
  <si>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</si>
  <si>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</si>
  <si>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</si>
  <si>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</si>
  <si>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</si>
  <si>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</si>
  <si>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</si>
  <si>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</si>
  <si>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</si>
  <si>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</si>
  <si>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</si>
  <si>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</si>
  <si>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</si>
  <si>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</si>
  <si>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</si>
  <si>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</si>
  <si>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</si>
  <si>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</si>
  <si>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</si>
  <si>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</si>
  <si>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</si>
  <si>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</si>
  <si>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</si>
  <si>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</si>
  <si>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</si>
  <si>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</si>
  <si>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</si>
  <si>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</si>
  <si>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</si>
  <si>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</si>
  <si>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</si>
  <si>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</si>
  <si>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</si>
  <si>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</si>
  <si>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</si>
  <si>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</si>
  <si>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</si>
  <si>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</si>
  <si>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</si>
  <si>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</si>
  <si>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</si>
  <si>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</si>
  <si>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</si>
  <si>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</si>
  <si>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</si>
  <si>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</si>
  <si>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</si>
  <si>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</si>
  <si>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</si>
  <si>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</si>
  <si>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</si>
  <si>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</si>
  <si>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</si>
  <si>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</si>
  <si>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</si>
  <si>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</si>
  <si>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</si>
  <si>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</si>
  <si>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</si>
  <si>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</si>
  <si>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</si>
  <si>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</si>
  <si>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</si>
  <si>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</si>
  <si>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</si>
  <si>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</si>
  <si>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</si>
  <si>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</si>
  <si>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</si>
  <si>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</si>
  <si>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</si>
  <si>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</si>
  <si>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</si>
  <si>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</si>
  <si>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</si>
  <si>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</si>
  <si>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</si>
  <si>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</si>
  <si>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</si>
  <si>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</si>
  <si>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</si>
  <si>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</si>
  <si>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</si>
  <si>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</si>
  <si>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</si>
  <si>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</si>
  <si>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</si>
  <si>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</si>
  <si>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</si>
  <si>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</si>
  <si>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</si>
  <si>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</si>
  <si>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</si>
  <si>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</si>
  <si>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</si>
  <si>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</si>
  <si>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</si>
  <si>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</si>
  <si>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</si>
  <si>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</si>
  <si>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</si>
  <si>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</si>
  <si>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</si>
  <si>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</si>
  <si>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</si>
  <si>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</si>
  <si>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</si>
  <si>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</si>
  <si>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</si>
  <si>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</si>
  <si>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</si>
  <si>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</si>
  <si>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</si>
  <si>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</si>
  <si>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</si>
  <si>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</si>
  <si>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</si>
  <si>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</si>
  <si>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</si>
  <si>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</si>
  <si>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</si>
  <si>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</si>
  <si>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</si>
  <si>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</si>
  <si>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</si>
  <si>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</si>
  <si>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</si>
  <si>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</si>
  <si>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</si>
  <si>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</si>
  <si>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</si>
  <si>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</si>
  <si>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</si>
  <si>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</si>
  <si>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</si>
  <si>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</si>
  <si>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</si>
  <si>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</si>
  <si>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</si>
  <si>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</si>
  <si>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</si>
  <si>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</si>
  <si>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</si>
  <si>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</si>
  <si>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</si>
  <si>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</si>
  <si>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</si>
  <si>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</si>
  <si>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</si>
  <si>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</si>
  <si>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</si>
  <si>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</si>
  <si>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</si>
  <si>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</si>
  <si>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</si>
  <si>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</si>
  <si>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</si>
  <si>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</si>
  <si>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</si>
  <si>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</si>
  <si>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</si>
  <si>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</si>
  <si>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</si>
  <si>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</si>
  <si>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</si>
  <si>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</si>
  <si>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</si>
  <si>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</si>
  <si>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</si>
  <si>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</si>
  <si>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</si>
  <si>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</si>
  <si>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</si>
  <si>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</si>
  <si>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</si>
  <si>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</si>
  <si>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</si>
  <si>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</si>
  <si>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</si>
  <si>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</si>
  <si>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</si>
  <si>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</si>
  <si>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</si>
  <si>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</si>
  <si>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</si>
  <si>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</si>
  <si>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</si>
  <si>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</si>
  <si>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</si>
  <si>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</si>
  <si>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</si>
  <si>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</si>
  <si>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</si>
  <si>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</si>
  <si>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</si>
  <si>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</si>
  <si>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</si>
  <si>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</si>
  <si>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</si>
  <si>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</si>
  <si>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</si>
  <si>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</si>
  <si>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</si>
  <si>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</si>
  <si>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</si>
  <si>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</si>
  <si>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</si>
  <si>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</si>
  <si>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</si>
  <si>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</si>
  <si>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</si>
  <si>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</si>
  <si>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</si>
  <si>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</si>
  <si>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</si>
  <si>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</si>
  <si>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</si>
  <si>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</si>
  <si>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</si>
  <si>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</si>
  <si>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</si>
  <si>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</si>
  <si>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</si>
  <si>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</si>
  <si>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</si>
  <si>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</si>
  <si>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</si>
  <si>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</si>
  <si>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</si>
  <si>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</si>
  <si>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</si>
  <si>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</si>
  <si>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</si>
  <si>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</si>
  <si>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</si>
  <si>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</si>
  <si>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</si>
  <si>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</si>
  <si>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</si>
  <si>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</si>
  <si>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</si>
  <si>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</si>
  <si>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</si>
  <si>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</si>
  <si>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</si>
  <si>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</si>
  <si>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</si>
  <si>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</si>
  <si>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</si>
  <si>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</si>
  <si>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</si>
  <si>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</si>
  <si>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</si>
  <si>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</si>
  <si>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</si>
  <si>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</si>
  <si>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</si>
  <si>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</si>
  <si>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</si>
  <si>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</si>
  <si>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</si>
  <si>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</si>
  <si>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</si>
  <si>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</si>
  <si>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</si>
  <si>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</si>
  <si>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</si>
  <si>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</si>
  <si>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</si>
  <si>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</si>
  <si>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</si>
  <si>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</si>
  <si>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</si>
  <si>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</si>
  <si>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</si>
  <si>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</si>
  <si>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</si>
  <si>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</si>
  <si>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</si>
  <si>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</si>
  <si>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</si>
  <si>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</si>
  <si>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</si>
  <si>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</si>
  <si>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</si>
  <si>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</si>
  <si>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</si>
  <si>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</si>
  <si>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</si>
  <si>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</si>
  <si>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</si>
  <si>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</si>
  <si>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</si>
  <si>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</si>
  <si>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</si>
  <si>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</si>
  <si>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</si>
  <si>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</si>
  <si>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</si>
  <si>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</si>
  <si>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</si>
  <si>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</si>
  <si>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</si>
  <si>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</si>
  <si>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</si>
  <si>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</si>
  <si>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</si>
  <si>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</si>
  <si>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</si>
  <si>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</si>
  <si>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</si>
  <si>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</si>
  <si>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</si>
  <si>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</si>
  <si>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</si>
  <si>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</si>
  <si>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</si>
  <si>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</si>
  <si>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</si>
  <si>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</si>
  <si>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</si>
  <si>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</si>
  <si>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</si>
  <si>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</si>
  <si>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</si>
  <si>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</si>
  <si>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</si>
  <si>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</si>
  <si>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</si>
  <si>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</si>
  <si>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</si>
  <si>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</si>
  <si>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</si>
  <si>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</si>
  <si>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</si>
  <si>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</si>
  <si>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</si>
  <si>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</si>
  <si>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</si>
  <si>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</si>
  <si>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</si>
  <si>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</si>
  <si>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</si>
  <si>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</si>
  <si>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</si>
  <si>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</si>
  <si>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</si>
  <si>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</si>
  <si>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</si>
  <si>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</si>
  <si>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</si>
  <si>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</si>
  <si>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</si>
  <si>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</si>
  <si>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</si>
  <si>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</si>
  <si>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</si>
  <si>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</si>
  <si>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</si>
  <si>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</si>
  <si>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</si>
  <si>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</si>
  <si>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</si>
  <si>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</si>
  <si>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</si>
  <si>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</si>
  <si>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</si>
  <si>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</si>
  <si>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</si>
  <si>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</si>
  <si>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</si>
  <si>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</si>
  <si>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</si>
  <si>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</si>
  <si>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</si>
  <si>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</si>
  <si>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</si>
  <si>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</si>
  <si>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</si>
  <si>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</si>
  <si>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</si>
  <si>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</si>
  <si>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</si>
  <si>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</si>
  <si>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</si>
  <si>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</si>
  <si>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</si>
  <si>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</si>
  <si>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</si>
  <si>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</si>
  <si>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</si>
  <si>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</si>
  <si>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</si>
  <si>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</si>
  <si>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</si>
  <si>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</si>
  <si>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</si>
  <si>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</si>
  <si>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</si>
  <si>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</si>
  <si>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</si>
  <si>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</si>
  <si>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</si>
  <si>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</si>
  <si>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</si>
  <si>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</si>
  <si>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</si>
  <si>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</si>
  <si>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</si>
  <si>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</si>
  <si>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</si>
  <si>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</si>
  <si>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</si>
  <si>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</si>
  <si>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</si>
  <si>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</si>
  <si>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</si>
  <si>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</si>
  <si>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</si>
  <si>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</si>
  <si>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</si>
  <si>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</si>
  <si>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</si>
  <si>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</si>
  <si>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</si>
  <si>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</si>
  <si>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</si>
  <si>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</si>
  <si>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</si>
  <si>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</si>
  <si>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</si>
  <si>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</si>
  <si>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</si>
  <si>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</si>
  <si>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</si>
  <si>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</si>
  <si>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</si>
  <si>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</si>
  <si>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</si>
  <si>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</si>
  <si>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</si>
  <si>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</si>
  <si>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</si>
  <si>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</si>
  <si>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</si>
  <si>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</si>
  <si>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</si>
  <si>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</si>
  <si>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</si>
  <si>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</si>
  <si>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</si>
  <si>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</si>
  <si>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</si>
  <si>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</si>
  <si>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</si>
  <si>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</si>
  <si>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</si>
  <si>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</si>
  <si>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</si>
  <si>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</si>
  <si>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</si>
  <si>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</si>
  <si>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</si>
  <si>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</si>
  <si>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</si>
  <si>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</si>
  <si>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</si>
  <si>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</si>
  <si>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</si>
  <si>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</si>
  <si>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</si>
  <si>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</si>
  <si>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</si>
  <si>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</si>
  <si>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</si>
  <si>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</si>
  <si>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</si>
  <si>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</si>
  <si>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</si>
  <si>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</si>
  <si>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</si>
  <si>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</si>
  <si>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</si>
  <si>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</si>
  <si>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</si>
  <si>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</si>
  <si>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</si>
  <si>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</si>
  <si>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</si>
  <si>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</si>
  <si>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</si>
  <si>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</si>
  <si>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</si>
  <si>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</si>
  <si>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</si>
  <si>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</si>
  <si>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</si>
  <si>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</si>
  <si>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</si>
  <si>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</si>
  <si>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</si>
  <si>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</si>
  <si>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</si>
  <si>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</si>
  <si>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</si>
  <si>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</si>
  <si>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</si>
  <si>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</si>
  <si>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</si>
  <si>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</si>
  <si>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</si>
  <si>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</si>
  <si>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</si>
  <si>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</si>
  <si>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</si>
  <si>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</si>
  <si>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</si>
  <si>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</si>
  <si>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</si>
  <si>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</si>
  <si>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</si>
  <si>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</si>
  <si>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</si>
  <si>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</si>
  <si>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</si>
  <si>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</si>
  <si>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</si>
  <si>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</si>
  <si>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</si>
  <si>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</si>
  <si>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</si>
  <si>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</si>
  <si>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</si>
  <si>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</si>
  <si>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</si>
  <si>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</si>
  <si>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</si>
  <si>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</si>
  <si>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</si>
  <si>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</si>
  <si>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</si>
  <si>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</si>
  <si>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</si>
  <si>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</si>
  <si>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</si>
  <si>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</si>
  <si>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</si>
  <si>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</si>
  <si>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</si>
  <si>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</si>
  <si>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</si>
  <si>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</si>
  <si>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</si>
  <si>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</si>
  <si>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</si>
  <si>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</si>
  <si>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</si>
  <si>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</si>
  <si>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</si>
  <si>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</si>
  <si>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</si>
  <si>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</si>
  <si>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</si>
  <si>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</si>
  <si>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</si>
  <si>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</si>
  <si>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</si>
  <si>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</si>
  <si>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</si>
  <si>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</si>
  <si>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</si>
  <si>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</si>
  <si>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</si>
  <si>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</si>
  <si>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</si>
  <si>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</si>
  <si>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</si>
  <si>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</si>
  <si>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</si>
  <si>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</si>
  <si>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</si>
  <si>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</si>
  <si>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</si>
  <si>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</si>
  <si>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</si>
  <si>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</si>
  <si>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</si>
  <si>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</si>
  <si>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</si>
  <si>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</si>
  <si>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</si>
  <si>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</si>
  <si>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</si>
  <si>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</si>
  <si>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</si>
  <si>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</si>
  <si>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</si>
  <si>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</si>
  <si>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</si>
  <si>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</si>
  <si>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</si>
  <si>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</si>
  <si>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</si>
  <si>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</si>
  <si>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</si>
  <si>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</si>
  <si>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</si>
  <si>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</si>
  <si>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</si>
  <si>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</si>
  <si>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</si>
  <si>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</si>
  <si>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</si>
  <si>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</si>
  <si>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</si>
  <si>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</si>
  <si>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</si>
  <si>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</si>
  <si>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</si>
  <si>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</si>
  <si>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</si>
  <si>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</si>
  <si>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</si>
  <si>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</si>
  <si>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</si>
  <si>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</si>
  <si>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</si>
  <si>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</si>
  <si>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</si>
  <si>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</si>
  <si>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</si>
  <si>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</si>
  <si>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</si>
  <si>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</si>
  <si>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</si>
  <si>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</si>
  <si>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</si>
  <si>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</si>
  <si>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</si>
  <si>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</si>
  <si>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</si>
  <si>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</si>
  <si>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</si>
  <si>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</si>
  <si>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</si>
  <si>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</si>
  <si>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</si>
  <si>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</si>
  <si>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</si>
  <si>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</si>
  <si>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</si>
  <si>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</si>
  <si>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</si>
  <si>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</si>
  <si>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</si>
  <si>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</si>
  <si>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</si>
  <si>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</si>
  <si>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</si>
  <si>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</si>
  <si>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</si>
  <si>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</si>
  <si>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</si>
  <si>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</si>
  <si>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</si>
  <si>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</si>
  <si>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</si>
  <si>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</si>
  <si>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</si>
  <si>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</si>
  <si>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</si>
  <si>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</si>
  <si>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</si>
  <si>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</si>
  <si>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</si>
  <si>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</si>
  <si>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</si>
  <si>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</si>
  <si>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</si>
  <si>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</si>
  <si>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</si>
  <si>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</si>
  <si>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</si>
  <si>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</si>
  <si>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</si>
  <si>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</si>
  <si>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</si>
  <si>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</si>
  <si>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</si>
  <si>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</si>
  <si>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</si>
  <si>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</si>
  <si>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</si>
  <si>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</si>
  <si>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</si>
  <si>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</si>
  <si>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</si>
  <si>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</si>
  <si>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</si>
  <si>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</si>
  <si>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</si>
  <si>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</si>
  <si>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</si>
  <si>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</si>
  <si>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</si>
  <si>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</si>
  <si>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</si>
  <si>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</si>
  <si>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</si>
  <si>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</si>
  <si>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</si>
  <si>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</si>
  <si>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</si>
  <si>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</si>
  <si>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</si>
  <si>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</si>
  <si>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</si>
  <si>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</si>
  <si>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</si>
  <si>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</si>
  <si>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</si>
  <si>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</si>
  <si>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</si>
  <si>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</si>
  <si>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</si>
  <si>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</si>
  <si>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</si>
  <si>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</si>
  <si>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</si>
  <si>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</si>
  <si>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</si>
  <si>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</si>
  <si>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</si>
  <si>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</si>
  <si>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</si>
  <si>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</si>
  <si>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</si>
  <si>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</si>
  <si>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</si>
  <si>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</si>
  <si>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</si>
  <si>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</si>
  <si>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</si>
  <si>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</si>
  <si>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</si>
  <si>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</si>
  <si>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</si>
  <si>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</si>
  <si>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</si>
  <si>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</si>
  <si>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</si>
  <si>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</si>
  <si>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</si>
  <si>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</si>
  <si>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</si>
  <si>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</si>
  <si>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</si>
  <si>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</si>
  <si>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</si>
  <si>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</si>
  <si>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</si>
  <si>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</si>
  <si>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</si>
  <si>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</si>
  <si>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</si>
  <si>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</si>
  <si>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</si>
  <si>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</si>
  <si>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</si>
  <si>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</si>
  <si>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</si>
  <si>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</si>
  <si>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</si>
  <si>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</si>
  <si>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</si>
  <si>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</si>
  <si>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</si>
  <si>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</si>
  <si>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</si>
  <si>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</si>
  <si>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</si>
  <si>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</si>
  <si>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</si>
  <si>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</si>
  <si>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</si>
  <si>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</si>
  <si>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</si>
  <si>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</si>
  <si>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</si>
  <si>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</si>
  <si>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</si>
  <si>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</si>
  <si>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</si>
  <si>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</si>
  <si>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</si>
  <si>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</si>
  <si>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</si>
  <si>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</si>
  <si>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</si>
  <si>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</si>
  <si>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</si>
  <si>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</si>
  <si>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</si>
  <si>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</si>
  <si>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</si>
  <si>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</si>
  <si>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</si>
  <si>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</si>
  <si>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</si>
  <si>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</si>
  <si>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</si>
  <si>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</si>
  <si>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</si>
  <si>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</si>
  <si>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</si>
  <si>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</si>
  <si>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</si>
  <si>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</si>
  <si>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</si>
  <si>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</si>
  <si>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</si>
  <si>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</si>
  <si>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</si>
  <si>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</si>
  <si>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</si>
  <si>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</si>
  <si>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</si>
  <si>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</si>
  <si>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</si>
  <si>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</si>
  <si>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</si>
  <si>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</si>
  <si>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</si>
  <si>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</si>
  <si>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</si>
  <si>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</si>
  <si>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</si>
  <si>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</si>
  <si>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</si>
  <si>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</si>
  <si>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</si>
  <si>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</si>
  <si>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</si>
  <si>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</si>
  <si>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</si>
  <si>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</si>
  <si>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</si>
  <si>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</si>
  <si>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</si>
  <si>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</si>
  <si>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</si>
  <si>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</si>
  <si>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</si>
  <si>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</si>
  <si>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</si>
  <si>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</si>
  <si>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</si>
  <si>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</si>
  <si>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</si>
  <si>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</si>
  <si>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</si>
  <si>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</si>
  <si>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</si>
  <si>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</si>
  <si>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</si>
  <si>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</si>
  <si>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</si>
  <si>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</si>
  <si>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</si>
  <si>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</si>
  <si>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</si>
  <si>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</si>
  <si>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</si>
  <si>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</si>
  <si>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</si>
  <si>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</si>
  <si>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</si>
  <si>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</si>
  <si>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</si>
  <si>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</si>
  <si>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</si>
  <si>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</si>
  <si>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</si>
  <si>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</si>
  <si>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</si>
  <si>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</si>
  <si>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</si>
  <si>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</si>
  <si>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</si>
  <si>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</si>
  <si>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</si>
  <si>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</si>
  <si>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</si>
  <si>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</si>
  <si>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</si>
  <si>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</si>
  <si>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</si>
  <si>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</si>
  <si>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</si>
  <si>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</si>
  <si>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</si>
  <si>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</si>
  <si>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</si>
  <si>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</si>
  <si>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</si>
  <si>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</si>
  <si>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</si>
  <si>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</si>
  <si>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</si>
  <si>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</si>
  <si>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</si>
  <si>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</si>
  <si>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</si>
  <si>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</si>
  <si>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</si>
  <si>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</si>
  <si>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</si>
  <si>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</si>
  <si>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</si>
  <si>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</si>
  <si>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</si>
  <si>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</si>
  <si>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</si>
  <si>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</si>
  <si>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</si>
  <si>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</si>
  <si>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</si>
  <si>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</si>
  <si>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</si>
  <si>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</si>
  <si>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</si>
  <si>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</si>
  <si>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</si>
  <si>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</si>
  <si>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</si>
  <si>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</si>
  <si>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</si>
  <si>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</si>
  <si>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</si>
  <si>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</si>
  <si>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</si>
  <si>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</si>
  <si>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</si>
  <si>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</si>
  <si>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</si>
  <si>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</si>
  <si>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</si>
  <si>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</si>
  <si>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</si>
  <si>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</si>
  <si>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</si>
  <si>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</si>
  <si>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</si>
  <si>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</si>
  <si>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</si>
  <si>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</si>
  <si>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</si>
  <si>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</si>
  <si>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</si>
  <si>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</si>
  <si>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</si>
  <si>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</si>
  <si>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</si>
  <si>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</si>
  <si>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</si>
  <si>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</si>
  <si>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</si>
  <si>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</si>
  <si>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</si>
  <si>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</si>
  <si>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</si>
  <si>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</si>
  <si>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</si>
  <si>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</si>
  <si>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</si>
  <si>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</si>
  <si>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</si>
  <si>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</si>
  <si>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</si>
  <si>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</si>
  <si>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</si>
  <si>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</si>
  <si>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</si>
  <si>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</si>
  <si>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</si>
  <si>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</si>
  <si>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</si>
  <si>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</si>
  <si>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</si>
  <si>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</si>
  <si>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</si>
  <si>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</si>
  <si>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</si>
  <si>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</si>
  <si>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</si>
  <si>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</si>
  <si>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</si>
  <si>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</si>
  <si>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</si>
  <si>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</si>
  <si>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</si>
  <si>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</si>
  <si>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</si>
  <si>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</si>
  <si>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</si>
  <si>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</si>
  <si>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</si>
  <si>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</si>
  <si>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</si>
  <si>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</si>
  <si>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</si>
  <si>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</si>
  <si>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</si>
  <si>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</si>
  <si>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</si>
  <si>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</si>
  <si>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</si>
  <si>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</si>
  <si>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</si>
  <si>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</si>
  <si>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</si>
  <si>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</si>
  <si>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</si>
  <si>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</si>
  <si>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</si>
  <si>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</si>
  <si>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</si>
  <si>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</si>
  <si>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</si>
  <si>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</si>
  <si>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</si>
  <si>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</si>
  <si>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</si>
  <si>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</si>
  <si>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</si>
  <si>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</si>
  <si>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</si>
  <si>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</si>
  <si>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</si>
  <si>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</si>
  <si>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</si>
  <si>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</si>
  <si>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</si>
  <si>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</si>
  <si>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</si>
  <si>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</si>
  <si>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</si>
  <si>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</si>
  <si>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</si>
  <si>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</si>
  <si>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</si>
  <si>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</si>
  <si>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</si>
  <si>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</si>
  <si>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</si>
  <si>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</si>
  <si>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</si>
  <si>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</si>
  <si>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</si>
  <si>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</si>
  <si>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</si>
  <si>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</si>
  <si>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</si>
  <si>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</si>
  <si>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</si>
  <si>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</si>
  <si>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</si>
  <si>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</si>
  <si>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</si>
  <si>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</si>
  <si>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</si>
  <si>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</si>
  <si>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</si>
  <si>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</si>
  <si>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</si>
  <si>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</si>
  <si>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</si>
  <si>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</si>
  <si>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</si>
  <si>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</si>
  <si>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</si>
  <si>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</si>
  <si>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</si>
  <si>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</si>
  <si>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</si>
  <si>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</si>
  <si>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</si>
  <si>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</si>
  <si>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</si>
  <si>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</si>
  <si>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</si>
  <si>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</si>
  <si>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</si>
  <si>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</si>
  <si>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</si>
  <si>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</si>
  <si>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</si>
  <si>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</si>
  <si>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</si>
  <si>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</si>
  <si>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</si>
  <si>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</si>
  <si>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</si>
  <si>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</si>
  <si>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</si>
  <si>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</si>
  <si>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</si>
  <si>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</si>
  <si>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</si>
  <si>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</si>
  <si>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</si>
  <si>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</si>
  <si>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</si>
  <si>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</si>
  <si>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</si>
  <si>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</si>
  <si>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</si>
  <si>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</si>
  <si>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</si>
  <si>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</si>
  <si>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</si>
  <si>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</si>
  <si>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</si>
  <si>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</si>
  <si>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</si>
  <si>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</si>
  <si>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</si>
  <si>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</si>
  <si>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</si>
  <si>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</si>
  <si>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</si>
  <si>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</si>
  <si>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</si>
  <si>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</si>
  <si>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</si>
  <si>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</si>
  <si>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</si>
  <si>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</si>
  <si>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</si>
  <si>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</si>
  <si>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</si>
  <si>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</si>
  <si>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</si>
  <si>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</si>
  <si>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</si>
  <si>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</si>
  <si>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</si>
  <si>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</si>
  <si>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</si>
  <si>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</si>
  <si>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</si>
  <si>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</si>
  <si>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</si>
  <si>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</si>
  <si>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</si>
  <si>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</si>
  <si>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</si>
  <si>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</si>
  <si>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</si>
  <si>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</si>
  <si>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</si>
  <si>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</si>
  <si>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</si>
  <si>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</si>
  <si>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</si>
  <si>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</si>
  <si>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</si>
  <si>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</si>
  <si>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</si>
  <si>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</si>
  <si>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</si>
  <si>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</si>
  <si>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</si>
  <si>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</si>
  <si>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</si>
  <si>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</si>
  <si>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</si>
  <si>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</si>
  <si>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</si>
  <si>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</si>
  <si>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</si>
  <si>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</si>
  <si>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</si>
  <si>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</si>
  <si>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</si>
  <si>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</si>
  <si>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</si>
  <si>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</si>
  <si>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</si>
  <si>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</si>
  <si>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</si>
  <si>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</si>
  <si>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</si>
  <si>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</si>
  <si>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</si>
  <si>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</si>
  <si>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</si>
  <si>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</si>
  <si>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</si>
  <si>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</si>
  <si>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</si>
  <si>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</si>
  <si>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</si>
  <si>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</si>
  <si>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</si>
  <si>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</si>
  <si>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</si>
  <si>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</si>
  <si>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</si>
  <si>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</si>
  <si>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</si>
  <si>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</si>
  <si>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</si>
  <si>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</si>
  <si>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</si>
  <si>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</si>
  <si>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</si>
  <si>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</si>
  <si>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</si>
  <si>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</si>
  <si>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</si>
  <si>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</si>
  <si>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</si>
  <si>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</si>
  <si>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</si>
  <si>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</si>
  <si>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</si>
  <si>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</si>
  <si>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</si>
  <si>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</si>
  <si>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</si>
  <si>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</si>
  <si>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</si>
  <si>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</si>
  <si>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</si>
  <si>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</si>
  <si>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</si>
  <si>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</si>
  <si>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</si>
  <si>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</si>
  <si>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</si>
  <si>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</si>
  <si>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</si>
  <si>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</si>
  <si>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</si>
  <si>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</si>
  <si>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</si>
  <si>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</si>
  <si>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</si>
  <si>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</si>
  <si>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</si>
  <si>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</si>
  <si>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</si>
  <si>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</si>
  <si>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</si>
  <si>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</si>
  <si>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</si>
  <si>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</si>
  <si>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</si>
  <si>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</si>
  <si>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</si>
  <si>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</si>
  <si>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</si>
  <si>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</si>
  <si>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</si>
  <si>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</si>
  <si>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</si>
  <si>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</si>
  <si>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</si>
  <si>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</si>
  <si>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</si>
  <si>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</si>
  <si>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</si>
  <si>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</si>
  <si>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</si>
  <si>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</si>
  <si>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</si>
  <si>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</si>
  <si>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</si>
  <si>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</si>
  <si>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</si>
  <si>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</si>
  <si>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</si>
  <si>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</si>
  <si>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</si>
  <si>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</si>
  <si>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</si>
  <si>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</si>
  <si>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</si>
  <si>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</si>
  <si>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</si>
  <si>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</si>
  <si>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</si>
  <si>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</si>
  <si>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</si>
  <si>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</si>
  <si>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</si>
  <si>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</si>
  <si>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</si>
  <si>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</si>
  <si>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</si>
  <si>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</si>
  <si>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</si>
  <si>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</si>
  <si>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</si>
  <si>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</si>
  <si>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</si>
  <si>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</si>
  <si>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</si>
  <si>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</si>
  <si>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</si>
  <si>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</si>
  <si>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</si>
  <si>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</si>
  <si>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</si>
  <si>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</si>
  <si>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</si>
  <si>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</si>
  <si>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</si>
  <si>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</si>
  <si>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</si>
  <si>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</si>
  <si>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</si>
  <si>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</si>
  <si>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</si>
  <si>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</si>
  <si>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</si>
  <si>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</si>
  <si>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</si>
  <si>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</si>
  <si>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</si>
  <si>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</si>
  <si>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</si>
  <si>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</si>
  <si>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</si>
  <si>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</si>
  <si>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</si>
  <si>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</si>
  <si>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</si>
  <si>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</si>
  <si>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</si>
  <si>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</si>
  <si>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</si>
  <si>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</si>
  <si>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</si>
  <si>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</si>
  <si>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</si>
  <si>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</si>
  <si>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</si>
  <si>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</si>
  <si>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</si>
  <si>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</si>
  <si>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</si>
  <si>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</si>
  <si>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</si>
  <si>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</si>
  <si>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</si>
  <si>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</si>
  <si>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</si>
  <si>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</si>
  <si>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</si>
  <si>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</si>
  <si>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</si>
  <si>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</si>
  <si>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</si>
  <si>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</si>
  <si>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</si>
  <si>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</si>
  <si>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</si>
  <si>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</si>
  <si>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</si>
  <si>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</si>
  <si>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</si>
  <si>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</si>
  <si>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</si>
  <si>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</si>
  <si>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</si>
  <si>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</si>
  <si>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</si>
  <si>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</si>
  <si>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</si>
  <si>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</si>
  <si>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</si>
  <si>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</si>
  <si>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</si>
  <si>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</si>
  <si>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</si>
  <si>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</si>
  <si>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</si>
  <si>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</si>
  <si>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</si>
  <si>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</si>
  <si>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</si>
  <si>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</si>
  <si>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</si>
  <si>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</si>
  <si>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</si>
  <si>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</si>
  <si>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</si>
  <si>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</si>
  <si>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</si>
  <si>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</si>
  <si>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</si>
  <si>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</si>
  <si>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</si>
  <si>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</si>
  <si>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</si>
  <si>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</si>
  <si>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</si>
  <si>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</si>
  <si>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</si>
  <si>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</si>
  <si>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</si>
  <si>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</si>
  <si>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</si>
  <si>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</si>
  <si>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</si>
  <si>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</si>
  <si>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</si>
  <si>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</si>
  <si>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</si>
  <si>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</si>
  <si>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</si>
  <si>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</si>
  <si>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</si>
  <si>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</si>
  <si>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</si>
  <si>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</si>
  <si>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</si>
  <si>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</si>
  <si>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</si>
  <si>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</si>
  <si>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</si>
  <si>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</si>
  <si>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</si>
  <si>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</si>
  <si>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</si>
  <si>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</si>
  <si>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</si>
  <si>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</si>
  <si>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</si>
  <si>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</si>
  <si>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</si>
  <si>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</si>
  <si>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</si>
  <si>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</si>
  <si>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</si>
  <si>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</si>
  <si>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</si>
  <si>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</si>
  <si>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</si>
  <si>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</si>
  <si>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</si>
  <si>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</si>
  <si>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</si>
  <si>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</si>
  <si>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</si>
  <si>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</si>
  <si>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</si>
  <si>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</si>
  <si>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</si>
  <si>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</si>
  <si>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</si>
  <si>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</si>
  <si>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</si>
  <si>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</si>
  <si>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</si>
  <si>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</si>
  <si>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</si>
  <si>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</si>
  <si>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</si>
  <si>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</si>
  <si>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</si>
  <si>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</si>
  <si>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</si>
  <si>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</si>
  <si>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</si>
  <si>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</si>
  <si>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</si>
  <si>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</si>
  <si>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</si>
  <si>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</si>
  <si>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</si>
  <si>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</si>
  <si>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</si>
  <si>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</si>
  <si>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</si>
  <si>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</si>
  <si>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</si>
  <si>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</si>
  <si>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</si>
  <si>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</si>
  <si>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</si>
  <si>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</si>
  <si>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</si>
  <si>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</si>
  <si>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</si>
  <si>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</si>
  <si>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</si>
  <si>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</si>
  <si>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</si>
  <si>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</si>
  <si>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</si>
  <si>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</si>
  <si>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</si>
  <si>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</si>
  <si>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</si>
  <si>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</si>
  <si>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</si>
  <si>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</si>
  <si>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</si>
  <si>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</si>
  <si>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</si>
  <si>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</si>
  <si>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</si>
  <si>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</si>
  <si>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</si>
  <si>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</si>
  <si>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</si>
  <si>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</si>
  <si>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</si>
  <si>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</si>
  <si>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</si>
  <si>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</si>
  <si>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</si>
  <si>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</si>
  <si>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</si>
  <si>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</si>
  <si>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</si>
  <si>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</si>
  <si>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</si>
  <si>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</si>
  <si>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</si>
  <si>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</si>
  <si>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</si>
  <si>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</si>
  <si>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</si>
  <si>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</si>
  <si>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</si>
  <si>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</si>
  <si>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</si>
  <si>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</si>
  <si>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</si>
  <si>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</si>
  <si>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</si>
  <si>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</si>
  <si>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</si>
  <si>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</si>
  <si>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</si>
  <si>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</si>
  <si>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</si>
  <si>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</si>
  <si>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</si>
  <si>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</si>
  <si>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</si>
  <si>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</si>
  <si>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</si>
  <si>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</si>
  <si>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</si>
  <si>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</si>
  <si>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</si>
  <si>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</si>
  <si>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</si>
  <si>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</si>
  <si>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</si>
  <si>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</si>
  <si>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</si>
  <si>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</si>
  <si>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</si>
  <si>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</si>
  <si>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</si>
  <si>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</si>
  <si>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</si>
  <si>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</si>
  <si>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</si>
  <si>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</si>
  <si>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</si>
  <si>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</si>
  <si>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</si>
  <si>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</si>
  <si>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</si>
  <si>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</si>
  <si>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</si>
  <si>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</si>
  <si>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</si>
  <si>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</si>
  <si>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</si>
  <si>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</si>
  <si>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</si>
  <si>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</si>
  <si>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</si>
  <si>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</si>
  <si>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</si>
  <si>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</si>
  <si>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</si>
  <si>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</si>
  <si>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</si>
  <si>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</si>
  <si>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</si>
  <si>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</si>
  <si>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</si>
  <si>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</si>
  <si>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</si>
  <si>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</si>
  <si>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</si>
  <si>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</si>
  <si>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</si>
  <si>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</si>
  <si>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</si>
  <si>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</si>
  <si>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</si>
  <si>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</si>
  <si>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</si>
  <si>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</si>
  <si>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</si>
  <si>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</si>
  <si>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</si>
  <si>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</si>
  <si>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</si>
  <si>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</si>
  <si>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</si>
  <si>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</si>
  <si>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</si>
  <si>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</si>
  <si>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</si>
  <si>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</si>
  <si>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</si>
  <si>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</si>
  <si>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</si>
  <si>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</si>
  <si>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</si>
  <si>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</si>
  <si>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</si>
  <si>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</si>
  <si>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</si>
  <si>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</si>
  <si>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</si>
  <si>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</si>
  <si>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</si>
  <si>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</si>
  <si>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</si>
  <si>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</si>
  <si>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</si>
  <si>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</si>
  <si>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</si>
  <si>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</si>
  <si>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</si>
  <si>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</si>
  <si>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</si>
  <si>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</si>
  <si>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</si>
  <si>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</si>
  <si>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</si>
  <si>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</si>
  <si>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</si>
  <si>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</si>
  <si>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</si>
  <si>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</si>
  <si>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</si>
  <si>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</si>
  <si>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</si>
  <si>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</si>
  <si>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</si>
  <si>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</si>
  <si>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</si>
  <si>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</si>
  <si>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</si>
  <si>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</si>
  <si>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</si>
  <si>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</si>
  <si>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</si>
  <si>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</si>
  <si>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</si>
  <si>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</si>
  <si>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</si>
  <si>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</si>
  <si>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</si>
  <si>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</si>
  <si>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</si>
  <si>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</si>
  <si>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</si>
  <si>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</si>
  <si>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</si>
  <si>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</si>
  <si>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</si>
  <si>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</si>
  <si>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</si>
  <si>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</si>
  <si>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</si>
  <si>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</si>
  <si>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</si>
  <si>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</si>
  <si>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</si>
  <si>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</si>
  <si>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</si>
  <si>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</si>
  <si>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</si>
  <si>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</si>
  <si>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</si>
  <si>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</si>
  <si>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</si>
  <si>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</si>
  <si>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</si>
  <si>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</si>
  <si>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</si>
  <si>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</si>
  <si>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</si>
  <si>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</si>
  <si>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</si>
  <si>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</si>
  <si>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</si>
  <si>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</si>
  <si>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</si>
  <si>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</si>
  <si>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</si>
  <si>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</si>
  <si>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</si>
  <si>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</si>
  <si>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</si>
  <si>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</si>
  <si>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</si>
  <si>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</si>
  <si>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</si>
  <si>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</si>
  <si>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</si>
  <si>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</si>
  <si>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</si>
  <si>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</si>
  <si>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</si>
  <si>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</si>
  <si>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</si>
  <si>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</si>
  <si>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</si>
  <si>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</si>
  <si>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</si>
  <si>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</si>
  <si>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</si>
  <si>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</si>
  <si>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</si>
  <si>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</si>
  <si>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</si>
  <si>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</si>
  <si>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</si>
  <si>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</si>
  <si>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</si>
  <si>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</si>
  <si>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</si>
  <si>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</si>
  <si>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</si>
  <si>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</si>
  <si>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</si>
  <si>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</si>
  <si>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</si>
  <si>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</si>
  <si>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</si>
  <si>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</si>
  <si>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</si>
  <si>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</si>
  <si>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</si>
  <si>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</si>
  <si>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</si>
  <si>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</si>
  <si>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</si>
  <si>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</si>
  <si>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</si>
  <si>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</si>
  <si>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</si>
  <si>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</si>
  <si>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</si>
  <si>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</si>
  <si>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</si>
  <si>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</si>
  <si>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</si>
  <si>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</si>
  <si>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</si>
  <si>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</si>
  <si>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</si>
  <si>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</si>
  <si>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</si>
  <si>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</si>
  <si>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</si>
  <si>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</si>
  <si>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</si>
  <si>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</si>
  <si>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</si>
  <si>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</si>
  <si>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</si>
  <si>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</si>
  <si>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</si>
  <si>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</si>
  <si>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</si>
  <si>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</si>
  <si>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</si>
  <si>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</si>
  <si>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</si>
  <si>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</si>
  <si>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</si>
  <si>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</si>
  <si>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</si>
  <si>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</si>
  <si>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</si>
  <si>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</si>
  <si>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</si>
  <si>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</si>
  <si>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</si>
  <si>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</si>
  <si>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</si>
  <si>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</si>
  <si>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</si>
  <si>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</si>
  <si>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</si>
  <si>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</si>
  <si>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</si>
  <si>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</si>
  <si>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</si>
  <si>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</si>
  <si>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</si>
  <si>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</si>
  <si>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</si>
  <si>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</si>
  <si>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</si>
  <si>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</si>
  <si>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</si>
  <si>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</si>
  <si>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</si>
  <si>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</si>
  <si>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</si>
  <si>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</si>
  <si>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</si>
  <si>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</si>
  <si>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</si>
  <si>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</si>
  <si>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</si>
  <si>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</si>
  <si>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</si>
  <si>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</si>
  <si>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</si>
  <si>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</si>
  <si>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</si>
  <si>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</si>
  <si>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</si>
  <si>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</si>
  <si>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</si>
  <si>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</si>
  <si>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</si>
  <si>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</si>
  <si>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</si>
  <si>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</si>
  <si>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</si>
  <si>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</si>
  <si>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</si>
  <si>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</si>
  <si>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</si>
  <si>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</si>
  <si>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</si>
  <si>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</si>
  <si>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</si>
  <si>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</si>
  <si>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</si>
  <si>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</si>
  <si>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</si>
  <si>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</si>
  <si>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</si>
  <si>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</si>
  <si>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</si>
  <si>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</si>
  <si>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</si>
  <si>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</si>
  <si>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</si>
  <si>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</si>
  <si>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</si>
  <si>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</si>
  <si>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</si>
  <si>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</si>
  <si>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</si>
  <si>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</si>
  <si>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</si>
  <si>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</si>
  <si>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</si>
  <si>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</si>
  <si>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</si>
  <si>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</si>
  <si>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</si>
  <si>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</si>
  <si>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</si>
  <si>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</si>
  <si>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</si>
  <si>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</si>
  <si>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</si>
  <si>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</si>
  <si>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</si>
  <si>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</si>
  <si>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</si>
  <si>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</si>
  <si>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</si>
  <si>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</si>
  <si>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</si>
  <si>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</si>
  <si>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</si>
  <si>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</si>
  <si>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</si>
  <si>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</si>
  <si>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</si>
  <si>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</si>
  <si>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</si>
  <si>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</si>
  <si>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</si>
  <si>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</si>
  <si>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</si>
  <si>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</si>
  <si>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</si>
  <si>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</si>
  <si>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</si>
  <si>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</si>
  <si>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</si>
  <si>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</si>
  <si>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</si>
  <si>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</si>
  <si>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</si>
  <si>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</si>
  <si>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</si>
  <si>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</si>
  <si>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</si>
  <si>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</si>
  <si>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</si>
  <si>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</si>
  <si>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</si>
  <si>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</si>
  <si>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</si>
  <si>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</si>
  <si>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</si>
  <si>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</si>
  <si>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</si>
  <si>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</si>
  <si>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</si>
  <si>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</si>
  <si>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</si>
  <si>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</si>
  <si>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</si>
  <si>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</si>
  <si>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</si>
  <si>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</si>
  <si>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</si>
  <si>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</si>
  <si>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</si>
  <si>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</si>
  <si>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</si>
  <si>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</si>
  <si>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</si>
  <si>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</si>
  <si>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</si>
  <si>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</si>
  <si>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</si>
  <si>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</si>
  <si>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</si>
  <si>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</si>
  <si>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</si>
  <si>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</si>
  <si>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</si>
  <si>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</si>
  <si>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</si>
  <si>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</si>
  <si>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</si>
  <si>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</si>
  <si>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</si>
  <si>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</si>
  <si>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</si>
  <si>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</si>
  <si>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</si>
  <si>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</si>
  <si>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</si>
  <si>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</si>
  <si>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</si>
  <si>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</si>
  <si>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</si>
  <si>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</si>
  <si>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</si>
  <si>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</si>
  <si>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</si>
  <si>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</si>
  <si>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</si>
  <si>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</si>
  <si>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</si>
  <si>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</si>
  <si>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</si>
  <si>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</si>
  <si>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</si>
  <si>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</si>
  <si>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</si>
  <si>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</si>
  <si>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</si>
  <si>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</si>
  <si>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</si>
  <si>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</si>
  <si>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</si>
  <si>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</si>
  <si>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</si>
  <si>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</si>
  <si>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</si>
  <si>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</si>
  <si>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</si>
  <si>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</si>
  <si>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</si>
  <si>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</si>
  <si>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</si>
  <si>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</si>
  <si>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</si>
  <si>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</si>
  <si>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</si>
  <si>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</si>
  <si>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</si>
  <si>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</si>
  <si>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</si>
  <si>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</si>
  <si>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</si>
  <si>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</si>
  <si>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</si>
  <si>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</si>
  <si>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</si>
  <si>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</si>
  <si>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</si>
  <si>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</si>
  <si>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</si>
  <si>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</si>
  <si>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</si>
  <si>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</si>
  <si>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</si>
  <si>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</si>
  <si>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</si>
  <si>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</si>
  <si>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</si>
  <si>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</si>
  <si>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</si>
  <si>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</si>
  <si>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</si>
  <si>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</si>
  <si>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</si>
  <si>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</si>
  <si>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</si>
  <si>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</si>
  <si>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</si>
  <si>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</si>
  <si>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</si>
  <si>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</si>
  <si>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</si>
  <si>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</si>
  <si>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</si>
  <si>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</si>
  <si>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</si>
  <si>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</si>
  <si>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</si>
  <si>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</si>
  <si>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</si>
  <si>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</si>
  <si>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</si>
  <si>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</si>
  <si>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</si>
  <si>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</si>
  <si>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</si>
  <si>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</si>
  <si>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</si>
  <si>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</si>
  <si>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</si>
  <si>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</si>
  <si>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</si>
  <si>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</si>
  <si>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</si>
  <si>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</si>
  <si>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</si>
  <si>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</si>
  <si>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</si>
  <si>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</si>
  <si>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</si>
  <si>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</si>
  <si>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</si>
  <si>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</si>
  <si>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</si>
  <si>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</si>
  <si>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</si>
  <si>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</si>
  <si>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</si>
  <si>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</si>
  <si>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</si>
  <si>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</si>
  <si>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</si>
  <si>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</si>
  <si>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</si>
  <si>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</si>
  <si>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</si>
  <si>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</si>
  <si>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</si>
  <si>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</si>
  <si>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</si>
  <si>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</si>
  <si>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</si>
  <si>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</si>
  <si>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</si>
  <si>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</si>
  <si>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</si>
  <si>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</si>
  <si>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</si>
  <si>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</si>
  <si>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</si>
  <si>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</si>
  <si>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</si>
  <si>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</si>
  <si>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</si>
  <si>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</si>
  <si>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</si>
  <si>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</si>
  <si>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</si>
  <si>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</si>
  <si>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</si>
  <si>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</si>
  <si>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</si>
  <si>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</si>
  <si>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</si>
  <si>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</si>
  <si>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</si>
  <si>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</si>
  <si>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</si>
  <si>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</si>
  <si>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</si>
  <si>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</si>
  <si>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</si>
  <si>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</si>
  <si>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</si>
  <si>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</si>
  <si>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</si>
  <si>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</si>
  <si>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</si>
  <si>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</si>
  <si>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</si>
  <si>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</si>
  <si>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</si>
  <si>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</si>
  <si>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</si>
  <si>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</si>
  <si>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</si>
  <si>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</si>
  <si>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</si>
  <si>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</si>
  <si>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</si>
  <si>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</si>
  <si>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</si>
  <si>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</si>
  <si>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</si>
  <si>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</si>
  <si>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</si>
  <si>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</si>
  <si>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</si>
  <si>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</si>
  <si>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</si>
  <si>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</si>
  <si>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</si>
  <si>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</si>
  <si>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</si>
  <si>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</si>
  <si>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</si>
  <si>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</si>
  <si>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</si>
  <si>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</si>
  <si>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</si>
  <si>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</si>
  <si>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</si>
  <si>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</si>
  <si>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</si>
  <si>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</si>
  <si>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</si>
  <si>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</si>
  <si>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</si>
  <si>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</si>
  <si>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</si>
  <si>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</si>
  <si>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</si>
  <si>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</si>
  <si>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</si>
  <si>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</si>
  <si>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</si>
  <si>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</si>
  <si>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</si>
  <si>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</si>
  <si>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</si>
  <si>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</si>
  <si>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</si>
  <si>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</si>
  <si>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</si>
  <si>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</si>
  <si>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</si>
  <si>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</si>
  <si>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</si>
  <si>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</si>
  <si>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</si>
  <si>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</si>
  <si>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</si>
  <si>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</si>
  <si>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</si>
  <si>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</si>
  <si>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</si>
  <si>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</si>
  <si>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</si>
  <si>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</si>
  <si>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</si>
  <si>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</si>
  <si>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</si>
  <si>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</si>
  <si>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</si>
  <si>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</si>
  <si>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</si>
  <si>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</si>
  <si>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</si>
  <si>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</si>
  <si>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</si>
  <si>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</si>
  <si>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</si>
  <si>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</si>
  <si>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</si>
  <si>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</si>
  <si>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</si>
  <si>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</si>
  <si>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</si>
  <si>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</si>
  <si>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</si>
  <si>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</si>
  <si>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</si>
  <si>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</si>
  <si>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</si>
  <si>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</si>
  <si>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</si>
  <si>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</si>
  <si>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</si>
  <si>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</si>
  <si>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</si>
  <si>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</si>
  <si>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</si>
  <si>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</si>
  <si>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</si>
  <si>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</si>
  <si>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</si>
  <si>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</si>
  <si>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</si>
  <si>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</si>
  <si>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</si>
  <si>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</si>
  <si>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</si>
  <si>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</si>
  <si>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</si>
  <si>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</si>
  <si>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</si>
  <si>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</si>
  <si>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</si>
  <si>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</si>
  <si>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</si>
  <si>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</si>
  <si>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</si>
  <si>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</si>
  <si>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</si>
  <si>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</si>
  <si>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</si>
  <si>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</si>
  <si>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</si>
  <si>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</si>
  <si>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</si>
  <si>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</si>
  <si>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</si>
  <si>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</si>
  <si>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</si>
  <si>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</si>
  <si>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</si>
  <si>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</si>
  <si>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</si>
  <si>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</si>
  <si>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</si>
  <si>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</si>
  <si>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</si>
  <si>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</si>
  <si>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</si>
  <si>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</si>
  <si>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</si>
  <si>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</si>
  <si>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</si>
  <si>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</si>
  <si>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</si>
  <si>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</si>
  <si>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</si>
  <si>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</si>
  <si>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</si>
  <si>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</si>
  <si>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</si>
  <si>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</si>
  <si>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</si>
  <si>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</si>
  <si>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</si>
  <si>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</si>
  <si>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</si>
  <si>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</si>
  <si>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</si>
  <si>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</si>
  <si>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</si>
  <si>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</si>
  <si>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</si>
  <si>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</si>
  <si>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</si>
  <si>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</si>
  <si>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</si>
  <si>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</si>
  <si>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</si>
  <si>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</si>
  <si>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</si>
  <si>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</si>
  <si>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</si>
  <si>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</si>
  <si>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</si>
  <si>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</si>
  <si>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</si>
  <si>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</si>
  <si>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</si>
  <si>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</si>
  <si>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</si>
  <si>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</si>
  <si>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</si>
  <si>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</si>
  <si>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</si>
  <si>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</si>
  <si>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</si>
  <si>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</si>
  <si>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</si>
  <si>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</si>
  <si>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</si>
  <si>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</si>
  <si>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</si>
  <si>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</si>
  <si>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</si>
  <si>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</si>
  <si>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</si>
  <si>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</si>
  <si>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</si>
  <si>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</si>
  <si>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</si>
  <si>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</si>
  <si>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</si>
  <si>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</si>
  <si>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</si>
  <si>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</si>
  <si>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</si>
  <si>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</si>
  <si>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</si>
  <si>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</si>
  <si>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</si>
  <si>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</si>
  <si>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</si>
  <si>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</si>
  <si>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</si>
  <si>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</si>
  <si>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</si>
  <si>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</si>
  <si>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</si>
  <si>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</si>
  <si>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</si>
  <si>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</si>
  <si>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</si>
  <si>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</si>
  <si>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</si>
  <si>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</si>
  <si>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</si>
  <si>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</si>
  <si>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</si>
  <si>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</si>
  <si>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</si>
  <si>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</si>
  <si>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</si>
  <si>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</si>
  <si>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</si>
  <si>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</si>
  <si>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</si>
  <si>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</si>
  <si>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</si>
  <si>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</si>
  <si>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</si>
  <si>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</si>
  <si>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</si>
  <si>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</si>
  <si>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</si>
  <si>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</si>
  <si>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</si>
  <si>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</si>
  <si>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</si>
  <si>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</si>
  <si>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</si>
  <si>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</si>
  <si>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</si>
  <si>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</si>
  <si>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</si>
  <si>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</si>
  <si>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</si>
  <si>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</si>
  <si>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</si>
  <si>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</si>
  <si>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</si>
  <si>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</si>
  <si>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</si>
  <si>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</si>
  <si>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</si>
  <si>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</si>
  <si>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</si>
  <si>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</si>
  <si>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</si>
  <si>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</si>
  <si>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</si>
  <si>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</si>
  <si>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</si>
  <si>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</si>
  <si>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</si>
  <si>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</si>
  <si>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</si>
  <si>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</si>
  <si>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</si>
  <si>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</si>
  <si>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</si>
  <si>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</si>
  <si>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</si>
  <si>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</si>
  <si>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</si>
  <si>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</si>
  <si>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</si>
  <si>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</si>
  <si>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</si>
  <si>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</si>
  <si>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</si>
  <si>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</si>
  <si>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</si>
  <si>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</si>
  <si>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</si>
  <si>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</si>
  <si>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</si>
  <si>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</si>
  <si>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</si>
  <si>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</si>
  <si>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</si>
  <si>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</si>
  <si>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</si>
  <si>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</si>
  <si>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</si>
  <si>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</si>
  <si>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</si>
  <si>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</si>
  <si>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</si>
  <si>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</si>
  <si>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</si>
  <si>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</si>
  <si>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</si>
  <si>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</si>
  <si>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</si>
  <si>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</si>
  <si>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</si>
  <si>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</si>
  <si>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</si>
  <si>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</si>
  <si>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</si>
  <si>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</si>
  <si>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</si>
  <si>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</si>
  <si>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</si>
  <si>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</si>
  <si>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</si>
  <si>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</si>
  <si>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</si>
  <si>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</si>
  <si>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</si>
  <si>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</si>
  <si>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</si>
  <si>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</si>
  <si>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</si>
  <si>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</si>
  <si>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</si>
  <si>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</si>
  <si>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</si>
  <si>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</si>
  <si>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</si>
  <si>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</si>
  <si>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</si>
  <si>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</si>
  <si>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</si>
  <si>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</si>
  <si>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</si>
  <si>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</si>
  <si>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</si>
  <si>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</si>
  <si>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</si>
  <si>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</si>
  <si>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</si>
  <si>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</si>
  <si>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</si>
  <si>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</si>
  <si>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</si>
  <si>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</si>
  <si>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</si>
  <si>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</si>
  <si>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</si>
  <si>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</si>
  <si>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</si>
  <si>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</si>
  <si>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</si>
  <si>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</si>
  <si>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</si>
  <si>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</si>
  <si>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</si>
  <si>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</si>
  <si>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</si>
  <si>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</si>
  <si>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</si>
  <si>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</si>
  <si>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</si>
  <si>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</si>
  <si>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</si>
  <si>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</si>
  <si>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</si>
  <si>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</si>
  <si>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</si>
  <si>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</si>
  <si>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</si>
  <si>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</si>
  <si>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</si>
  <si>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</si>
  <si>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</si>
  <si>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</si>
  <si>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</si>
  <si>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</si>
  <si>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</si>
  <si>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</si>
  <si>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</si>
  <si>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</si>
  <si>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</si>
  <si>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</si>
  <si>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</si>
  <si>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</si>
  <si>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</si>
  <si>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</si>
  <si>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</si>
  <si>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</si>
  <si>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</si>
  <si>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</si>
  <si>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</si>
  <si>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</si>
  <si>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</si>
  <si>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</si>
  <si>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</si>
  <si>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</si>
  <si>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</si>
  <si>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</si>
  <si>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</si>
  <si>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</si>
  <si>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</si>
  <si>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</si>
  <si>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</si>
  <si>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</si>
  <si>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</si>
  <si>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</si>
  <si>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</si>
  <si>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</si>
  <si>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</si>
  <si>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</si>
  <si>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</si>
  <si>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</si>
  <si>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</si>
  <si>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</si>
  <si>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</si>
  <si>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</si>
  <si>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</si>
  <si>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</si>
  <si>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</si>
  <si>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</si>
  <si>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</si>
  <si>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</si>
  <si>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</si>
  <si>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</si>
  <si>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</si>
  <si>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</si>
  <si>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</si>
  <si>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</si>
  <si>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</si>
  <si>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</si>
  <si>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</si>
  <si>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</si>
  <si>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</si>
  <si>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</si>
  <si>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</si>
  <si>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</si>
  <si>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</si>
  <si>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</si>
  <si>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</si>
  <si>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</si>
  <si>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</si>
  <si>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</si>
  <si>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</si>
  <si>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</si>
  <si>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</si>
  <si>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</si>
  <si>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</si>
  <si>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</si>
  <si>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</si>
  <si>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</si>
  <si>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</si>
  <si>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</si>
  <si>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</si>
  <si>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</si>
  <si>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</si>
  <si>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</si>
  <si>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</si>
  <si>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</si>
  <si>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</si>
  <si>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</si>
  <si>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</si>
  <si>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</si>
  <si>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</si>
  <si>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</si>
  <si>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</si>
  <si>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</si>
  <si>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</si>
  <si>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</si>
  <si>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</si>
  <si>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</si>
  <si>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</si>
  <si>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</si>
  <si>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</si>
  <si>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</si>
  <si>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</si>
  <si>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</si>
  <si>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</si>
  <si>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</si>
  <si>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</si>
  <si>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</si>
  <si>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</si>
  <si>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</si>
  <si>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</si>
  <si>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</si>
  <si>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</si>
  <si>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</si>
  <si>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</si>
  <si>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</si>
  <si>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</si>
  <si>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</si>
  <si>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</si>
  <si>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</si>
  <si>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</si>
  <si>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</si>
  <si>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</si>
  <si>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</si>
  <si>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</si>
  <si>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</si>
  <si>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</si>
  <si>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</si>
  <si>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</si>
  <si>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</si>
  <si>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</si>
  <si>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</si>
  <si>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</si>
  <si>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</si>
  <si>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</si>
  <si>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</si>
  <si>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</si>
  <si>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</si>
  <si>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</si>
  <si>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</si>
  <si>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</si>
  <si>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</si>
  <si>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</si>
  <si>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</si>
  <si>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</si>
  <si>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</si>
  <si>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</si>
  <si>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</si>
  <si>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</si>
  <si>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</si>
  <si>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</si>
  <si>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</si>
  <si>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</si>
  <si>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</si>
  <si>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</si>
  <si>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</si>
  <si>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</si>
  <si>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</si>
  <si>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</si>
  <si>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</si>
  <si>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</si>
  <si>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</si>
  <si>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</si>
  <si>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</si>
  <si>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</si>
  <si>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</si>
  <si>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</si>
  <si>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</si>
  <si>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</si>
  <si>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</si>
  <si>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</si>
  <si>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</si>
  <si>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</si>
  <si>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</si>
  <si>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</si>
  <si>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</si>
  <si>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</si>
  <si>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</si>
  <si>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</si>
  <si>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</si>
  <si>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</si>
  <si>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</si>
  <si>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</si>
  <si>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</si>
  <si>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</si>
  <si>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</si>
  <si>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</si>
  <si>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</si>
  <si>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</si>
  <si>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</si>
  <si>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</si>
  <si>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</si>
  <si>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</si>
  <si>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</si>
  <si>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</si>
  <si>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</si>
  <si>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</si>
  <si>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</si>
  <si>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</si>
  <si>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</si>
  <si>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</si>
  <si>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</si>
  <si>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</si>
  <si>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</si>
  <si>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</si>
  <si>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</si>
  <si>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</si>
  <si>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</si>
  <si>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</si>
  <si>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</si>
  <si>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</si>
  <si>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</si>
  <si>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</si>
  <si>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</si>
  <si>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</si>
  <si>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</si>
  <si>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</si>
  <si>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</si>
  <si>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</si>
  <si>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</si>
  <si>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</si>
  <si>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</si>
  <si>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</si>
  <si>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</si>
  <si>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</si>
  <si>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</si>
  <si>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</si>
  <si>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</si>
  <si>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</si>
  <si>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</si>
  <si>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</si>
  <si>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</si>
  <si>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</si>
  <si>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</si>
  <si>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</si>
  <si>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</si>
  <si>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</si>
  <si>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</si>
  <si>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</si>
  <si>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</si>
  <si>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</si>
  <si>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</si>
  <si>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</si>
  <si>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</si>
  <si>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</si>
  <si>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</si>
  <si>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</si>
  <si>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</si>
  <si>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</si>
  <si>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</si>
  <si>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</si>
  <si>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</si>
  <si>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</si>
  <si>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</si>
  <si>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</si>
  <si>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</si>
  <si>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</si>
  <si>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</si>
  <si>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</si>
  <si>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</si>
  <si>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</si>
  <si>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</si>
  <si>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</si>
  <si>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</si>
  <si>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</si>
  <si>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</si>
  <si>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</si>
  <si>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</si>
  <si>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</si>
  <si>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</si>
  <si>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</si>
  <si>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</si>
  <si>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</si>
  <si>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</si>
  <si>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</si>
  <si>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</si>
  <si>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</si>
  <si>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</si>
  <si>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</si>
  <si>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</si>
  <si>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</si>
  <si>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</si>
  <si>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</si>
  <si>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</si>
  <si>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</si>
  <si>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</si>
  <si>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</si>
  <si>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</si>
  <si>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</si>
  <si>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</si>
  <si>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</si>
  <si>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</si>
  <si>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</si>
  <si>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</si>
  <si>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</si>
  <si>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</si>
  <si>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</si>
  <si>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</si>
  <si>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</si>
  <si>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</si>
  <si>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</si>
  <si>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</si>
  <si>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</si>
  <si>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</si>
  <si>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</si>
  <si>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</si>
  <si>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</si>
  <si>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</si>
  <si>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</si>
  <si>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</si>
  <si>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</si>
  <si>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</si>
  <si>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</si>
  <si>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</si>
  <si>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</si>
  <si>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</si>
  <si>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</si>
  <si>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</si>
  <si>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</si>
  <si>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</si>
  <si>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</si>
  <si>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</si>
  <si>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</si>
  <si>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</si>
  <si>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</si>
  <si>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</si>
  <si>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</si>
  <si>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</si>
  <si>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</si>
  <si>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</si>
  <si>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</si>
  <si>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</si>
  <si>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</si>
  <si>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</si>
  <si>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</si>
  <si>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</si>
  <si>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</si>
  <si>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</si>
  <si>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</si>
  <si>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</si>
  <si>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</si>
  <si>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</si>
  <si>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</si>
  <si>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</si>
  <si>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</si>
  <si>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</si>
  <si>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</si>
  <si>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</si>
  <si>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</si>
  <si>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</si>
  <si>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</si>
  <si>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</si>
  <si>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</si>
  <si>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</si>
  <si>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</si>
  <si>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</si>
  <si>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</si>
  <si>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</si>
  <si>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</si>
  <si>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</si>
  <si>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</si>
  <si>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</si>
  <si>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</si>
  <si>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</si>
  <si>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</si>
  <si>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</si>
  <si>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</si>
  <si>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</si>
  <si>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</si>
  <si>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</si>
  <si>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</si>
  <si>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</si>
  <si>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</si>
  <si>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</si>
  <si>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</si>
  <si>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</si>
  <si>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</si>
  <si>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</si>
  <si>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</si>
  <si>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</si>
  <si>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</si>
  <si>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</si>
  <si>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</si>
  <si>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</si>
  <si>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</si>
  <si>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</si>
  <si>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</si>
  <si>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</si>
  <si>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</si>
  <si>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</si>
  <si>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</si>
  <si>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</si>
  <si>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</si>
  <si>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</si>
  <si>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</si>
  <si>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</si>
  <si>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</si>
  <si>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</si>
  <si>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</si>
  <si>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</si>
  <si>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</si>
  <si>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</si>
  <si>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</si>
  <si>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</si>
  <si>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</si>
  <si>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</si>
  <si>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</si>
  <si>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</si>
  <si>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</si>
  <si>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</si>
  <si>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</si>
  <si>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</si>
  <si>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</si>
  <si>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</si>
  <si>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</si>
  <si>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</si>
  <si>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</si>
  <si>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</si>
  <si>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</si>
  <si>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</si>
  <si>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</si>
  <si>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</si>
  <si>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</si>
  <si>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</si>
  <si>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</si>
  <si>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</si>
  <si>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</si>
  <si>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</si>
  <si>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</si>
  <si>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</si>
  <si>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</si>
  <si>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</si>
  <si>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</si>
  <si>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</si>
  <si>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</si>
  <si>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</si>
  <si>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</si>
  <si>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</si>
  <si>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</si>
  <si>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</si>
  <si>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</si>
  <si>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</si>
  <si>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</si>
  <si>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</si>
  <si>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</si>
  <si>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</si>
  <si>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</si>
  <si>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</si>
  <si>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</si>
  <si>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</si>
  <si>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</si>
  <si>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</si>
  <si>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</si>
  <si>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</si>
  <si>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</si>
  <si>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</si>
  <si>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</si>
  <si>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</si>
  <si>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</si>
  <si>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</si>
  <si>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</si>
  <si>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</si>
  <si>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</si>
  <si>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</si>
  <si>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</si>
  <si>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</si>
  <si>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</si>
  <si>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</si>
  <si>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</si>
  <si>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</si>
  <si>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</si>
  <si>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</si>
  <si>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</si>
  <si>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</si>
  <si>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</si>
  <si>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</si>
  <si>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</si>
  <si>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</si>
  <si>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</si>
  <si>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</si>
  <si>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</si>
  <si>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</si>
  <si>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</si>
  <si>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</si>
  <si>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</si>
  <si>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</si>
  <si>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</si>
  <si>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</si>
  <si>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</si>
  <si>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</si>
  <si>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</si>
  <si>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</si>
  <si>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</si>
  <si>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</si>
  <si>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</si>
  <si>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</si>
  <si>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</si>
  <si>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</si>
  <si>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</si>
  <si>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</si>
  <si>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</si>
  <si>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</si>
  <si>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</si>
  <si>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</si>
  <si>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</si>
  <si>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</si>
  <si>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</si>
  <si>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</si>
  <si>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</si>
  <si>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</si>
  <si>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</si>
  <si>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</si>
  <si>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</si>
  <si>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</si>
  <si>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</si>
  <si>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</si>
  <si>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</si>
  <si>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</si>
  <si>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</si>
  <si>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</si>
  <si>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</si>
  <si>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</si>
  <si>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</si>
  <si>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</si>
  <si>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</si>
  <si>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</si>
  <si>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</si>
  <si>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</si>
  <si>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</si>
  <si>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</si>
  <si>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</si>
  <si>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</si>
  <si>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</si>
  <si>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</si>
  <si>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</si>
  <si>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</si>
  <si>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</si>
  <si>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</si>
  <si>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</si>
  <si>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</si>
  <si>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</si>
  <si>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</si>
  <si>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</si>
  <si>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</si>
  <si>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</si>
  <si>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</si>
  <si>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</si>
  <si>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</si>
  <si>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</si>
  <si>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</si>
  <si>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</si>
  <si>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</si>
  <si>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</si>
  <si>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</si>
  <si>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</si>
  <si>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</si>
  <si>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</si>
  <si>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</si>
  <si>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</si>
  <si>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</si>
  <si>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</si>
  <si>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</si>
  <si>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</si>
  <si>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</si>
  <si>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</si>
  <si>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</si>
  <si>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</si>
  <si>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</si>
  <si>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</si>
  <si>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</si>
  <si>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</si>
  <si>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</si>
  <si>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</si>
  <si>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</si>
  <si>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</si>
  <si>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</si>
  <si>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</si>
  <si>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</si>
  <si>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</si>
  <si>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</si>
  <si>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</si>
  <si>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</si>
  <si>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</si>
  <si>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</si>
  <si>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</si>
  <si>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</si>
  <si>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</si>
  <si>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</si>
  <si>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</si>
  <si>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</si>
  <si>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</si>
  <si>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</si>
  <si>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</si>
  <si>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</si>
  <si>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</si>
  <si>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</si>
  <si>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</si>
  <si>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</si>
  <si>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</si>
  <si>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</si>
  <si>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</si>
  <si>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</si>
  <si>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</si>
  <si>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</si>
  <si>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</si>
  <si>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</si>
  <si>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</si>
  <si>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</si>
  <si>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</si>
  <si>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</si>
  <si>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</si>
  <si>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</si>
  <si>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</si>
  <si>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</si>
  <si>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</si>
  <si>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</si>
  <si>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</si>
  <si>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</si>
  <si>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</si>
  <si>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</si>
  <si>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</si>
  <si>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</si>
  <si>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</si>
  <si>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</si>
  <si>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</si>
  <si>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</si>
  <si>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</si>
  <si>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</si>
  <si>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</si>
  <si>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</si>
  <si>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</si>
  <si>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</si>
  <si>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</si>
  <si>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</si>
  <si>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</si>
  <si>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</si>
  <si>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</si>
  <si>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</si>
  <si>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</si>
  <si>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</si>
  <si>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</si>
  <si>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</si>
  <si>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</si>
  <si>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</si>
  <si>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</si>
  <si>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</si>
  <si>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</si>
  <si>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</si>
  <si>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</si>
  <si>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</si>
  <si>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</si>
  <si>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</si>
  <si>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</si>
  <si>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</si>
  <si>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</si>
  <si>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</si>
  <si>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</si>
  <si>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</si>
  <si>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</si>
  <si>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</si>
  <si>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</si>
  <si>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</si>
  <si>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</si>
  <si>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</si>
  <si>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</si>
  <si>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</si>
  <si>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</si>
  <si>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</si>
  <si>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</si>
  <si>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</si>
  <si>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</si>
  <si>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</si>
  <si>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</si>
  <si>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</si>
  <si>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</si>
  <si>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</si>
  <si>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</si>
  <si>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</si>
  <si>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</si>
  <si>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</si>
  <si>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</si>
  <si>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</si>
  <si>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</si>
  <si>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</si>
  <si>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</si>
  <si>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</si>
  <si>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</si>
  <si>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</si>
  <si>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</si>
  <si>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</si>
  <si>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</si>
  <si>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</si>
  <si>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</si>
  <si>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</si>
  <si>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</si>
  <si>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</si>
  <si>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</si>
  <si>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</si>
  <si>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</si>
  <si>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</si>
  <si>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</si>
  <si>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</si>
  <si>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</si>
  <si>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</si>
  <si>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</si>
  <si>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</si>
  <si>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</si>
  <si>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</si>
  <si>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</si>
  <si>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</si>
  <si>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</si>
  <si>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</si>
  <si>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</si>
  <si>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</si>
  <si>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</si>
  <si>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</si>
  <si>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</si>
  <si>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</si>
  <si>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</si>
  <si>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</si>
  <si>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</si>
  <si>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</si>
  <si>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</si>
  <si>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</si>
  <si>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</si>
  <si>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</si>
  <si>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</si>
  <si>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</si>
  <si>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</si>
  <si>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</si>
  <si>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</si>
  <si>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</si>
  <si>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</si>
  <si>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</si>
  <si>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</si>
  <si>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</si>
  <si>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</si>
  <si>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</si>
  <si>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</si>
  <si>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</si>
  <si>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</si>
  <si>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</si>
  <si>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</si>
  <si>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</si>
  <si>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</si>
  <si>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</si>
  <si>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</si>
  <si>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</si>
  <si>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</si>
  <si>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</si>
  <si>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</si>
  <si>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</si>
  <si>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</si>
  <si>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</si>
  <si>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</si>
  <si>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</si>
  <si>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</si>
  <si>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</si>
  <si>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</si>
  <si>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</si>
  <si>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</si>
  <si>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</si>
  <si>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</si>
  <si>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</si>
  <si>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</si>
  <si>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</si>
  <si>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</si>
  <si>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</si>
  <si>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</si>
  <si>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</si>
  <si>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</si>
  <si>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</si>
  <si>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</si>
  <si>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</si>
  <si>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</si>
  <si>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</si>
  <si>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</si>
  <si>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</si>
  <si>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</si>
  <si>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</si>
  <si>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</si>
  <si>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</si>
  <si>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</si>
  <si>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</si>
  <si>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</si>
  <si>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</si>
  <si>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</si>
  <si>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</si>
  <si>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</si>
  <si>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</si>
  <si>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</si>
  <si>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</si>
  <si>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</si>
  <si>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</si>
  <si>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</si>
  <si>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</si>
  <si>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</si>
  <si>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</si>
  <si>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</si>
  <si>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</si>
  <si>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</si>
  <si>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</si>
  <si>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</si>
  <si>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</si>
  <si>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</si>
  <si>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</si>
  <si>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</si>
  <si>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</si>
  <si>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</si>
  <si>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</si>
  <si>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</si>
  <si>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</si>
  <si>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</si>
  <si>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</si>
  <si>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</si>
  <si>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</si>
  <si>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</si>
  <si>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</si>
  <si>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</si>
  <si>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</si>
  <si>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</si>
  <si>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</si>
  <si>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</si>
  <si>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</si>
  <si>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</si>
  <si>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</si>
  <si>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</si>
  <si>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</si>
  <si>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</si>
  <si>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</si>
  <si>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</si>
  <si>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</si>
  <si>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</si>
  <si>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</si>
  <si>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</si>
  <si>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</si>
  <si>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</si>
  <si>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</si>
  <si>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</si>
  <si>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</si>
  <si>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</si>
  <si>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</si>
  <si>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</si>
  <si>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</si>
  <si>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</si>
  <si>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</si>
  <si>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</si>
  <si>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</si>
  <si>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</si>
  <si>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</si>
  <si>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</si>
  <si>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</si>
  <si>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</si>
  <si>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</si>
  <si>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</si>
  <si>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</si>
  <si>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</si>
  <si>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</si>
  <si>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</si>
  <si>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</si>
  <si>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</si>
  <si>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</si>
  <si>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</si>
  <si>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</si>
  <si>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</si>
  <si>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</si>
  <si>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</si>
  <si>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</si>
  <si>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</si>
  <si>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</si>
  <si>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</si>
  <si>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</si>
  <si>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</si>
  <si>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</si>
  <si>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</si>
  <si>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</si>
  <si>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</si>
  <si>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</si>
  <si>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</si>
  <si>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</si>
  <si>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</si>
  <si>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</si>
  <si>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</si>
  <si>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</si>
  <si>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</si>
  <si>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</si>
  <si>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</si>
  <si>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</si>
  <si>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</si>
  <si>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</si>
  <si>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</si>
  <si>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</si>
  <si>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</si>
  <si>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</si>
  <si>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</si>
  <si>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</si>
  <si>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</si>
  <si>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</si>
  <si>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</si>
  <si>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</si>
  <si>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</si>
  <si>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</si>
  <si>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</si>
  <si>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</si>
  <si>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</si>
  <si>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</si>
  <si>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</si>
  <si>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</si>
  <si>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</si>
  <si>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</si>
  <si>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</si>
  <si>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</si>
  <si>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</si>
  <si>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</si>
  <si>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</si>
  <si>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</si>
  <si>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</si>
  <si>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</si>
  <si>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</si>
  <si>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</si>
  <si>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</si>
  <si>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</si>
  <si>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</si>
  <si>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</si>
  <si>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</si>
  <si>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</si>
  <si>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</si>
  <si>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</si>
  <si>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</si>
  <si>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</si>
  <si>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</si>
  <si>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</si>
  <si>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</si>
  <si>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</si>
  <si>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</si>
  <si>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</si>
  <si>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</si>
  <si>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</si>
  <si>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</si>
  <si>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</si>
  <si>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</si>
  <si>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</si>
  <si>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</si>
  <si>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</si>
  <si>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</si>
  <si>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</si>
  <si>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</si>
  <si>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</si>
  <si>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</si>
  <si>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</si>
  <si>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</si>
  <si>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</si>
  <si>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</si>
  <si>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</si>
  <si>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</si>
  <si>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</si>
  <si>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</si>
  <si>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</si>
  <si>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</si>
  <si>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</si>
  <si>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</si>
  <si>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</si>
  <si>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</si>
  <si>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</si>
  <si>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</si>
  <si>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</si>
  <si>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</si>
  <si>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</si>
  <si>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</si>
  <si>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</si>
  <si>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</si>
  <si>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</si>
  <si>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</si>
  <si>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</si>
  <si>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</si>
  <si>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</si>
  <si>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</si>
  <si>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</si>
  <si>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</si>
  <si>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</si>
  <si>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</si>
  <si>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</si>
  <si>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</si>
  <si>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</si>
  <si>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</si>
  <si>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</si>
  <si>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</si>
  <si>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</si>
  <si>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</si>
  <si>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</si>
  <si>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</si>
  <si>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</si>
  <si>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</si>
  <si>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</si>
  <si>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</si>
  <si>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</si>
  <si>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</si>
  <si>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</si>
  <si>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</si>
  <si>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</si>
  <si>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</si>
  <si>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</si>
  <si>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</si>
  <si>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</si>
  <si>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</si>
  <si>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</si>
  <si>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</si>
  <si>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</si>
  <si>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</si>
  <si>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</si>
  <si>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</si>
  <si>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</si>
  <si>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</si>
  <si>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</si>
  <si>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</si>
  <si>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</si>
  <si>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</si>
  <si>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</si>
  <si>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</si>
  <si>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</si>
  <si>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</si>
  <si>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</si>
  <si>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</si>
  <si>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</si>
  <si>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</si>
  <si>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</si>
  <si>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</si>
  <si>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</si>
  <si>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</si>
  <si>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</si>
  <si>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</si>
  <si>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</si>
  <si>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</si>
  <si>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</si>
  <si>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</si>
  <si>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</si>
  <si>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</si>
  <si>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</si>
  <si>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</si>
  <si>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</si>
  <si>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</si>
  <si>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</si>
  <si>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</si>
  <si>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</si>
  <si>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</si>
  <si>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</si>
  <si>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</si>
  <si>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</si>
  <si>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</si>
  <si>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</si>
  <si>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</si>
  <si>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</si>
  <si>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</si>
  <si>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</si>
  <si>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</si>
  <si>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</si>
  <si>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</si>
  <si>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</si>
  <si>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</si>
  <si>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</si>
  <si>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</si>
  <si>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</si>
  <si>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</si>
  <si>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</si>
  <si>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</si>
  <si>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</si>
  <si>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</si>
  <si>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</si>
  <si>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</si>
  <si>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</si>
  <si>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</si>
  <si>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</si>
  <si>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</si>
  <si>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</si>
  <si>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</si>
  <si>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</si>
  <si>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</si>
  <si>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</si>
  <si>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</si>
  <si>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</si>
  <si>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</si>
  <si>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</si>
  <si>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</si>
  <si>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</si>
  <si>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</si>
  <si>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</si>
  <si>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</si>
  <si>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</si>
  <si>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</si>
  <si>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</si>
  <si>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</si>
  <si>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</si>
  <si>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</si>
  <si>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</si>
  <si>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</si>
  <si>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</si>
  <si>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</si>
  <si>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</si>
  <si>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</si>
  <si>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</si>
  <si>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</si>
  <si>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</si>
  <si>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</si>
  <si>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</si>
  <si>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</si>
  <si>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</si>
  <si>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</si>
  <si>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</si>
  <si>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</si>
  <si>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</si>
  <si>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</si>
  <si>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</si>
  <si>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</si>
  <si>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</si>
  <si>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</si>
  <si>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</si>
  <si>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</si>
  <si>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</si>
  <si>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</si>
  <si>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</si>
  <si>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</si>
  <si>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</si>
  <si>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</si>
  <si>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</si>
  <si>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</si>
  <si>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</si>
  <si>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</si>
  <si>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</si>
  <si>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</si>
  <si>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</si>
  <si>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</si>
  <si>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</si>
  <si>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</si>
  <si>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</si>
  <si>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</si>
  <si>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</si>
  <si>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</si>
  <si>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</si>
  <si>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</si>
  <si>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</si>
  <si>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</si>
  <si>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</si>
  <si>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</si>
  <si>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</si>
  <si>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</si>
  <si>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</si>
  <si>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</si>
  <si>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</si>
  <si>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</si>
  <si>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</si>
  <si>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</si>
  <si>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</si>
  <si>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</si>
  <si>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</si>
  <si>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</si>
  <si>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</si>
  <si>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</si>
  <si>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</si>
  <si>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</si>
  <si>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</si>
  <si>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</si>
  <si>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</si>
  <si>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</si>
  <si>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</si>
  <si>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</si>
  <si>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</si>
  <si>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</si>
  <si>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</si>
  <si>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</si>
  <si>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</si>
  <si>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</si>
  <si>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</si>
  <si>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</si>
  <si>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</si>
  <si>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</si>
  <si>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</si>
  <si>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</si>
  <si>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</si>
  <si>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</si>
  <si>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</si>
  <si>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</si>
  <si>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</si>
  <si>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</si>
  <si>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</si>
  <si>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</si>
  <si>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</si>
  <si>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</si>
  <si>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</si>
  <si>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</si>
  <si>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</si>
  <si>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</si>
  <si>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</si>
  <si>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</si>
  <si>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</si>
  <si>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</si>
  <si>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</si>
  <si>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</si>
  <si>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</si>
  <si>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</si>
  <si>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</si>
  <si>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</si>
  <si>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</si>
  <si>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</si>
  <si>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</si>
  <si>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</si>
  <si>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</si>
  <si>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</si>
  <si>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</si>
  <si>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</si>
  <si>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</si>
  <si>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</si>
  <si>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</si>
  <si>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</si>
  <si>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</si>
  <si>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</si>
  <si>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</si>
  <si>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</si>
  <si>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</si>
  <si>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</si>
  <si>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</si>
  <si>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</si>
  <si>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</si>
  <si>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</si>
  <si>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</si>
  <si>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</si>
  <si>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</si>
  <si>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</si>
  <si>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</si>
  <si>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</si>
  <si>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</si>
  <si>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</si>
  <si>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</si>
  <si>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</si>
  <si>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</si>
  <si>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</si>
  <si>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</si>
  <si>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</si>
  <si>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</si>
  <si>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</si>
  <si>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</si>
  <si>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</si>
  <si>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</si>
  <si>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</si>
  <si>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</si>
  <si>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</si>
  <si>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</si>
  <si>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</si>
  <si>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</si>
  <si>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</si>
  <si>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</si>
  <si>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</si>
  <si>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</si>
  <si>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</si>
  <si>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</si>
  <si>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</si>
  <si>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</si>
  <si>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</si>
  <si>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</si>
  <si>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</si>
  <si>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</si>
  <si>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</si>
  <si>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</si>
  <si>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</si>
  <si>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</si>
  <si>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</si>
  <si>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</si>
  <si>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</si>
  <si>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</si>
  <si>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</si>
  <si>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</si>
  <si>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</si>
  <si>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</si>
  <si>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</si>
  <si>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</si>
  <si>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</si>
  <si>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</si>
  <si>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</si>
  <si>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</si>
  <si>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</si>
  <si>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</si>
  <si>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</si>
  <si>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</si>
  <si>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</si>
  <si>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</si>
  <si>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</si>
  <si>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</si>
  <si>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</si>
  <si>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</si>
  <si>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</si>
  <si>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</si>
  <si>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</si>
  <si>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</si>
  <si>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</si>
  <si>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</si>
  <si>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</si>
  <si>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</si>
  <si>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</si>
  <si>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</si>
  <si>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</si>
  <si>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</si>
  <si>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</si>
  <si>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</si>
  <si>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</si>
  <si>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</si>
  <si>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</si>
  <si>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</si>
  <si>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</si>
  <si>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</si>
  <si>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</si>
  <si>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</si>
  <si>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</si>
  <si>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</si>
  <si>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</si>
  <si>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</si>
  <si>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</si>
  <si>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</si>
  <si>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</si>
  <si>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</si>
  <si>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</si>
  <si>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</si>
  <si>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</si>
  <si>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</si>
  <si>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</si>
  <si>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</si>
  <si>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</si>
  <si>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</si>
  <si>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</si>
  <si>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</si>
  <si>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</si>
  <si>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</si>
  <si>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</si>
  <si>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</si>
  <si>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</si>
  <si>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</si>
  <si>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</si>
  <si>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</si>
  <si>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</si>
  <si>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</si>
  <si>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</si>
  <si>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</si>
  <si>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</si>
  <si>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</si>
  <si>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</si>
  <si>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</si>
  <si>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</si>
  <si>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</si>
  <si>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</si>
  <si>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</si>
  <si>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</si>
  <si>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</si>
  <si>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</si>
  <si>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</si>
  <si>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</si>
  <si>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</si>
  <si>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</si>
  <si>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</si>
  <si>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</si>
  <si>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</si>
  <si>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</si>
  <si>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</si>
  <si>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</si>
  <si>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</si>
  <si>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</si>
  <si>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</si>
  <si>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</si>
  <si>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</si>
  <si>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</si>
  <si>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</si>
  <si>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</si>
  <si>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</si>
  <si>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</si>
  <si>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</si>
  <si>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</si>
  <si>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</si>
  <si>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</si>
  <si>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</si>
  <si>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</si>
  <si>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</si>
  <si>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</si>
  <si>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</si>
  <si>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</si>
  <si>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</si>
  <si>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</si>
  <si>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</si>
  <si>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</si>
  <si>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</si>
  <si>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</si>
  <si>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</si>
  <si>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</si>
  <si>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</si>
  <si>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</si>
  <si>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</si>
  <si>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</si>
  <si>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</si>
  <si>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</si>
  <si>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</si>
  <si>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</si>
  <si>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</si>
  <si>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</si>
  <si>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</si>
  <si>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</si>
  <si>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</si>
  <si>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</si>
  <si>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</si>
  <si>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</si>
  <si>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</si>
  <si>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</si>
  <si>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</si>
  <si>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</si>
  <si>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</si>
  <si>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</si>
  <si>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</si>
  <si>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</si>
  <si>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</si>
  <si>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</si>
  <si>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</si>
  <si>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</si>
  <si>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</si>
  <si>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</si>
  <si>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</si>
  <si>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</si>
  <si>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</si>
  <si>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</si>
  <si>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</si>
  <si>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</si>
  <si>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</si>
  <si>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</si>
  <si>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</si>
  <si>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</si>
  <si>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</si>
  <si>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</si>
  <si>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</si>
  <si>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</si>
  <si>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</si>
  <si>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</si>
  <si>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</si>
  <si>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</si>
  <si>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</si>
  <si>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</si>
  <si>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</si>
  <si>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</si>
  <si>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</si>
  <si>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</si>
  <si>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</si>
  <si>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</si>
  <si>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</si>
  <si>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</si>
  <si>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</si>
  <si>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</si>
  <si>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</si>
  <si>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</si>
  <si>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</si>
  <si>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</si>
  <si>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</si>
  <si>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</si>
  <si>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</si>
  <si>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</si>
  <si>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</si>
  <si>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</si>
  <si>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</si>
  <si>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</si>
  <si>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</si>
  <si>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</si>
  <si>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</si>
  <si>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</si>
  <si>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</si>
  <si>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</si>
  <si>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</si>
  <si>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</si>
  <si>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</si>
  <si>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</si>
  <si>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</si>
  <si>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</si>
  <si>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</si>
  <si>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</si>
  <si>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</si>
  <si>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</si>
  <si>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</si>
  <si>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</si>
  <si>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</si>
  <si>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</si>
  <si>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</si>
  <si>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</si>
  <si>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</si>
  <si>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</si>
  <si>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</si>
  <si>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</si>
  <si>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</si>
  <si>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</si>
  <si>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</si>
  <si>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</si>
  <si>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</si>
  <si>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</si>
  <si>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</si>
  <si>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</si>
  <si>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</si>
  <si>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</si>
  <si>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</si>
  <si>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</si>
  <si>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</si>
  <si>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</si>
  <si>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</si>
  <si>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</si>
  <si>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</si>
  <si>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</si>
  <si>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</si>
  <si>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</si>
  <si>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</si>
  <si>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</si>
  <si>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</si>
  <si>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</si>
  <si>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</si>
  <si>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</si>
  <si>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</si>
  <si>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</si>
  <si>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</si>
  <si>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</si>
  <si>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</si>
  <si>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</si>
  <si>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</si>
  <si>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</si>
  <si>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</si>
  <si>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</si>
  <si>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</si>
  <si>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</si>
  <si>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</si>
  <si>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</si>
  <si>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</si>
  <si>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</si>
  <si>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</si>
  <si>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</si>
  <si>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</si>
  <si>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</si>
  <si>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</si>
  <si>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</si>
  <si>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</si>
  <si>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</si>
  <si>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</si>
  <si>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</si>
  <si>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</si>
  <si>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</si>
  <si>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</si>
  <si>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</si>
  <si>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</si>
  <si>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</si>
  <si>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</si>
  <si>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</si>
  <si>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</si>
  <si>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</si>
  <si>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</si>
  <si>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</si>
  <si>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</si>
  <si>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</si>
  <si>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</si>
  <si>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</si>
  <si>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</si>
  <si>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</si>
  <si>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</si>
  <si>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</si>
  <si>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</si>
  <si>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</si>
  <si>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</si>
  <si>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</si>
  <si>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</si>
  <si>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</si>
  <si>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</si>
  <si>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</si>
  <si>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</si>
  <si>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</si>
  <si>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</si>
  <si>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</si>
  <si>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</si>
  <si>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</si>
  <si>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</si>
  <si>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</si>
  <si>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</si>
  <si>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</si>
  <si>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</si>
  <si>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</si>
  <si>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</si>
  <si>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</si>
  <si>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</si>
  <si>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</si>
  <si>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</si>
  <si>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</si>
  <si>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</si>
  <si>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</si>
  <si>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</si>
  <si>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</si>
  <si>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</si>
  <si>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</si>
  <si>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</si>
  <si>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</si>
  <si>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</si>
  <si>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</si>
  <si>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</si>
  <si>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</si>
  <si>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</si>
  <si>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</si>
  <si>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</si>
  <si>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</si>
  <si>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</si>
  <si>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</si>
  <si>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</si>
  <si>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</si>
  <si>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</si>
  <si>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</si>
  <si>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</si>
  <si>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</si>
  <si>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</si>
  <si>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</si>
  <si>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</si>
  <si>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</si>
  <si>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</si>
  <si>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</si>
  <si>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</si>
  <si>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</si>
  <si>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</si>
  <si>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</si>
  <si>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</si>
  <si>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</si>
  <si>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</si>
  <si>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</si>
  <si>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</si>
  <si>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</si>
  <si>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</si>
  <si>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</si>
  <si>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</si>
  <si>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</si>
  <si>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</si>
  <si>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</si>
  <si>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</si>
  <si>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</si>
  <si>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</si>
  <si>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</si>
  <si>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</si>
  <si>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</si>
  <si>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</si>
  <si>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</si>
  <si>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</si>
  <si>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</si>
  <si>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</si>
  <si>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</si>
  <si>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</si>
  <si>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</si>
  <si>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</si>
  <si>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</si>
  <si>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</si>
  <si>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</si>
  <si>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</si>
  <si>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</si>
  <si>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</si>
  <si>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</si>
  <si>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</si>
  <si>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</si>
  <si>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</si>
  <si>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</si>
  <si>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</si>
  <si>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</si>
  <si>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</si>
  <si>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</si>
  <si>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</si>
  <si>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</si>
  <si>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</si>
  <si>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</si>
  <si>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</si>
  <si>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</si>
  <si>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</si>
  <si>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</si>
  <si>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</si>
  <si>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</si>
  <si>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</si>
  <si>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</si>
  <si>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</si>
  <si>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</si>
  <si>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</si>
  <si>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</si>
  <si>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</si>
  <si>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</si>
  <si>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</si>
  <si>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</si>
  <si>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</si>
  <si>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</si>
  <si>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</si>
  <si>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</si>
  <si>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</si>
  <si>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</si>
  <si>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</si>
  <si>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</si>
  <si>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</si>
  <si>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</si>
  <si>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</si>
  <si>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</si>
  <si>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</si>
  <si>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</si>
  <si>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</si>
  <si>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</si>
  <si>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</si>
  <si>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</si>
  <si>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</si>
  <si>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</si>
  <si>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</si>
  <si>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</si>
  <si>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</si>
  <si>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</si>
  <si>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</si>
  <si>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</si>
  <si>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</si>
  <si>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</si>
  <si>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</si>
  <si>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</si>
  <si>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</si>
  <si>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</si>
  <si>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</si>
  <si>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</si>
  <si>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</si>
  <si>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</si>
  <si>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</si>
  <si>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</si>
  <si>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</si>
  <si>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</si>
  <si>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</si>
  <si>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</si>
  <si>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</si>
  <si>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</si>
  <si>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</si>
  <si>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</si>
  <si>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</si>
  <si>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</si>
  <si>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</si>
  <si>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</si>
  <si>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</si>
  <si>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</si>
  <si>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</si>
  <si>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</si>
  <si>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</si>
  <si>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</si>
  <si>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</si>
  <si>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</si>
  <si>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</si>
  <si>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</si>
  <si>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</si>
  <si>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</si>
  <si>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</si>
  <si>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</si>
  <si>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</si>
  <si>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</si>
  <si>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</si>
  <si>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</si>
  <si>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</si>
  <si>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</si>
  <si>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</si>
  <si>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</si>
  <si>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</si>
  <si>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</si>
  <si>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</si>
  <si>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</si>
  <si>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</si>
  <si>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</si>
  <si>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</si>
  <si>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</si>
  <si>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</si>
  <si>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</si>
  <si>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</si>
  <si>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</si>
  <si>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</si>
  <si>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</si>
  <si>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</si>
  <si>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</si>
  <si>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</si>
  <si>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</si>
  <si>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</si>
  <si>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</si>
  <si>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</si>
  <si>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</si>
  <si>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</si>
  <si>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</si>
  <si>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</si>
  <si>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</si>
  <si>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</si>
  <si>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</si>
  <si>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</si>
  <si>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</si>
  <si>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</si>
  <si>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</si>
  <si>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</si>
  <si>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</si>
  <si>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</si>
  <si>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</si>
  <si>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</si>
  <si>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</si>
  <si>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</si>
  <si>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</si>
  <si>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</si>
  <si>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</si>
  <si>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</si>
  <si>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</si>
  <si>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</si>
  <si>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</si>
  <si>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</si>
  <si>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</si>
  <si>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</si>
  <si>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</si>
  <si>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</si>
  <si>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</si>
  <si>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</si>
  <si>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</si>
  <si>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</si>
  <si>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</si>
  <si>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</si>
  <si>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</si>
  <si>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</si>
  <si>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</si>
  <si>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</si>
  <si>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</si>
  <si>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</si>
  <si>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</si>
  <si>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</si>
  <si>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</si>
  <si>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</si>
  <si>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</si>
  <si>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</si>
  <si>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</si>
  <si>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</si>
  <si>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</si>
  <si>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</si>
  <si>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</si>
  <si>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</si>
  <si>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</si>
  <si>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</si>
  <si>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</si>
  <si>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</si>
  <si>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</si>
  <si>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</si>
  <si>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</si>
  <si>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</si>
  <si>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</si>
  <si>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</si>
  <si>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</si>
  <si>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</si>
  <si>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</si>
  <si>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</si>
  <si>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</si>
  <si>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</si>
  <si>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</si>
  <si>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</si>
  <si>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</si>
  <si>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</si>
  <si>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</si>
  <si>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</si>
  <si>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</si>
  <si>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</si>
  <si>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</si>
  <si>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</si>
  <si>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</si>
  <si>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</si>
  <si>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</si>
  <si>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</si>
  <si>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</si>
  <si>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</si>
  <si>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</si>
  <si>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</si>
  <si>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</si>
  <si>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</si>
  <si>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</si>
  <si>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</si>
  <si>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</si>
  <si>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</si>
  <si>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</si>
  <si>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</si>
  <si>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</si>
  <si>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</si>
  <si>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</si>
  <si>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</si>
  <si>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</si>
  <si>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</si>
  <si>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</si>
  <si>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</si>
  <si>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</si>
  <si>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</si>
  <si>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</si>
  <si>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</si>
  <si>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</si>
  <si>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</si>
  <si>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</si>
  <si>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</si>
  <si>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</si>
  <si>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</si>
  <si>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</si>
  <si>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</si>
  <si>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</si>
  <si>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</si>
  <si>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</si>
  <si>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</si>
  <si>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</si>
  <si>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</si>
  <si>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</si>
  <si>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</si>
  <si>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</si>
  <si>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</si>
  <si>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</si>
  <si>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</si>
  <si>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</si>
  <si>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</si>
  <si>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</si>
  <si>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</si>
  <si>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</si>
  <si>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</si>
  <si>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</si>
  <si>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</si>
  <si>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</si>
  <si>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</si>
  <si>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</si>
  <si>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</si>
  <si>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</si>
  <si>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</si>
  <si>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</si>
  <si>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</si>
  <si>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</si>
  <si>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</si>
  <si>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</si>
  <si>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</si>
  <si>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</si>
  <si>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</si>
  <si>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</si>
  <si>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</si>
  <si>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</si>
  <si>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</si>
  <si>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</si>
  <si>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</si>
  <si>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</si>
  <si>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</si>
  <si>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</si>
  <si>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</si>
  <si>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</si>
  <si>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</si>
  <si>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</si>
  <si>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</si>
  <si>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</si>
  <si>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</si>
  <si>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</si>
  <si>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</si>
  <si>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</si>
  <si>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</si>
  <si>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</si>
  <si>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</si>
  <si>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</si>
  <si>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</si>
  <si>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</si>
  <si>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</si>
  <si>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</si>
  <si>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</si>
  <si>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</si>
  <si>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</si>
  <si>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</si>
  <si>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</si>
  <si>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</si>
  <si>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</si>
  <si>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</si>
  <si>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</si>
  <si>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</si>
  <si>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</si>
  <si>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</si>
  <si>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</si>
  <si>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</si>
  <si>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</si>
  <si>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</si>
  <si>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</si>
  <si>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</si>
  <si>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</si>
  <si>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</si>
  <si>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</si>
  <si>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</si>
  <si>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</si>
  <si>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</si>
  <si>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</si>
  <si>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</si>
  <si>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</si>
  <si>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</si>
  <si>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</si>
  <si>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</si>
  <si>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</si>
  <si>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</si>
  <si>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</si>
  <si>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</si>
  <si>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</si>
  <si>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</si>
  <si>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</si>
  <si>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</si>
  <si>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</si>
  <si>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</si>
  <si>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</si>
  <si>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</si>
  <si>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</si>
  <si>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</si>
  <si>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</si>
  <si>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</si>
  <si>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</si>
  <si>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</si>
  <si>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</si>
  <si>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</si>
  <si>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</si>
  <si>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</si>
  <si>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</si>
  <si>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</si>
  <si>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</si>
  <si>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</si>
  <si>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</si>
  <si>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</si>
  <si>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</si>
  <si>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</si>
  <si>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</si>
  <si>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</si>
  <si>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</si>
  <si>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</si>
  <si>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</si>
  <si>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</si>
  <si>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</si>
  <si>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</si>
  <si>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</si>
  <si>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</si>
  <si>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</si>
  <si>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</si>
  <si>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</si>
  <si>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</si>
  <si>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</si>
  <si>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</si>
  <si>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</si>
  <si>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</si>
  <si>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</si>
  <si>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</si>
  <si>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</si>
  <si>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</si>
  <si>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</si>
  <si>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</si>
  <si>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</si>
  <si>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</si>
  <si>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</si>
  <si>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</si>
  <si>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</si>
  <si>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</si>
  <si>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</si>
  <si>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</si>
  <si>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</si>
  <si>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</si>
  <si>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</si>
  <si>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</si>
  <si>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</si>
  <si>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</si>
  <si>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</si>
  <si>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</si>
  <si>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</si>
  <si>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</si>
  <si>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</si>
  <si>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</si>
  <si>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</si>
  <si>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</si>
  <si>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</si>
  <si>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</si>
  <si>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</si>
  <si>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</si>
  <si>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</si>
  <si>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</si>
  <si>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</si>
  <si>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</si>
  <si>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</si>
  <si>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</si>
  <si>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</si>
  <si>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</si>
  <si>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</si>
  <si>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</si>
  <si>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</si>
  <si>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</si>
  <si>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</si>
  <si>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</si>
  <si>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</si>
  <si>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</si>
  <si>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</si>
  <si>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</si>
  <si>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</si>
  <si>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</si>
  <si>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</si>
  <si>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</si>
  <si>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</si>
  <si>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</si>
  <si>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</si>
  <si>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</si>
  <si>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</si>
  <si>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</si>
  <si>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</si>
  <si>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</si>
  <si>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</si>
  <si>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</si>
  <si>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</si>
  <si>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</si>
  <si>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</si>
  <si>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</si>
  <si>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</si>
  <si>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</si>
  <si>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</si>
  <si>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</si>
  <si>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</si>
  <si>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</si>
  <si>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</si>
  <si>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</si>
  <si>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</si>
  <si>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</si>
  <si>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</si>
  <si>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</si>
  <si>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</si>
  <si>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</si>
  <si>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</si>
  <si>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</si>
  <si>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</si>
  <si>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</si>
  <si>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</si>
  <si>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</si>
  <si>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</si>
  <si>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</si>
  <si>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</si>
  <si>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</si>
  <si>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</si>
  <si>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</si>
  <si>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</si>
  <si>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</si>
  <si>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</si>
  <si>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</si>
  <si>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</si>
  <si>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</si>
  <si>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</si>
  <si>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</si>
  <si>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</si>
  <si>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</si>
  <si>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</si>
  <si>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</si>
  <si>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</si>
  <si>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</si>
  <si>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</si>
  <si>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</si>
  <si>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</si>
  <si>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</si>
  <si>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</si>
  <si>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</si>
  <si>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</si>
  <si>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</si>
  <si>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</si>
  <si>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</si>
  <si>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</si>
  <si>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</si>
  <si>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</si>
  <si>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</si>
  <si>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</si>
  <si>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</si>
  <si>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</si>
  <si>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</si>
  <si>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</si>
  <si>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</si>
  <si>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</si>
  <si>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</si>
  <si>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</si>
  <si>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</si>
  <si>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</si>
  <si>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</si>
  <si>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</si>
  <si>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</si>
  <si>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</si>
  <si>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</si>
  <si>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</si>
  <si>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</si>
  <si>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</si>
  <si>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</si>
  <si>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</si>
  <si>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</si>
  <si>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</si>
  <si>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</si>
  <si>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</si>
  <si>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</si>
  <si>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</si>
  <si>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</si>
  <si>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</si>
  <si>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</si>
  <si>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</si>
  <si>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</si>
  <si>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</si>
  <si>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</si>
  <si>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</si>
  <si>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</si>
  <si>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</si>
  <si>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</si>
  <si>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</si>
  <si>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</si>
  <si>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</si>
  <si>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</si>
  <si>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</si>
  <si>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</si>
  <si>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</si>
  <si>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</si>
  <si>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</si>
  <si>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</si>
  <si>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</si>
  <si>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</si>
  <si>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</si>
  <si>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</si>
  <si>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</si>
  <si>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</si>
  <si>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</si>
  <si>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</si>
  <si>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</si>
  <si>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</si>
  <si>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</si>
  <si>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</si>
  <si>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</si>
  <si>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</si>
  <si>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</si>
  <si>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</si>
  <si>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</si>
  <si>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</si>
  <si>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</si>
  <si>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</si>
  <si>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</si>
  <si>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</si>
  <si>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</si>
  <si>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</si>
  <si>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</si>
  <si>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</si>
  <si>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</si>
  <si>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</si>
  <si>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</si>
  <si>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</si>
  <si>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</si>
  <si>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</si>
  <si>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</si>
  <si>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</si>
  <si>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</si>
  <si>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</si>
  <si>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</si>
  <si>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</si>
  <si>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</si>
  <si>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</si>
  <si>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</si>
  <si>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</si>
  <si>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</si>
  <si>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</si>
  <si>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</si>
  <si>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</si>
  <si>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</si>
  <si>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</si>
  <si>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</si>
  <si>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</si>
  <si>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</si>
  <si>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</si>
  <si>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</si>
  <si>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</si>
  <si>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</si>
  <si>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</si>
  <si>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</si>
  <si>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</si>
  <si>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</si>
  <si>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</si>
  <si>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</si>
  <si>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</si>
  <si>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</si>
  <si>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</si>
  <si>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</si>
  <si>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</si>
  <si>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</si>
  <si>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</si>
  <si>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</si>
  <si>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</si>
  <si>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</si>
  <si>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</si>
  <si>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</si>
  <si>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</si>
  <si>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</si>
  <si>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</si>
  <si>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</si>
  <si>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</si>
  <si>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</si>
  <si>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</si>
  <si>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</si>
  <si>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</si>
  <si>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</si>
  <si>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</si>
  <si>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</si>
  <si>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</si>
  <si>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</si>
  <si>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</si>
  <si>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</si>
  <si>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</si>
  <si>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</si>
  <si>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</si>
  <si>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</si>
  <si>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</si>
  <si>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</si>
  <si>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</si>
  <si>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</si>
  <si>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</si>
  <si>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</si>
  <si>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</si>
  <si>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</si>
  <si>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</si>
  <si>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</si>
  <si>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</si>
  <si>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</si>
  <si>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</si>
  <si>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</si>
  <si>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</si>
  <si>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</si>
  <si>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</si>
  <si>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</si>
  <si>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</si>
  <si>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</si>
  <si>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</si>
  <si>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</si>
  <si>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</si>
  <si>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</si>
  <si>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</si>
  <si>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</si>
  <si>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</si>
  <si>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</si>
  <si>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</si>
  <si>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</si>
  <si>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</si>
  <si>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</si>
  <si>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</si>
  <si>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</si>
  <si>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</si>
  <si>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</si>
  <si>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</si>
  <si>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</si>
  <si>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</si>
  <si>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</si>
  <si>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</si>
  <si>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</si>
  <si>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</si>
  <si>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</si>
  <si>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</si>
  <si>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</si>
  <si>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</si>
  <si>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</si>
  <si>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</si>
  <si>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</si>
  <si>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</si>
  <si>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</si>
  <si>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</si>
  <si>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</si>
  <si>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</si>
  <si>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</si>
  <si>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</si>
  <si>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</si>
  <si>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</si>
  <si>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</si>
  <si>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</si>
  <si>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</si>
  <si>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</si>
  <si>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</si>
  <si>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</si>
  <si>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</si>
  <si>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</si>
  <si>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</si>
  <si>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</si>
  <si>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</si>
  <si>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</si>
  <si>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</si>
  <si>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</si>
  <si>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</si>
  <si>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</si>
  <si>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</si>
  <si>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</si>
  <si>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</si>
  <si>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</si>
  <si>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</si>
  <si>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</si>
  <si>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</si>
  <si>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</si>
  <si>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</si>
  <si>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</si>
  <si>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</si>
  <si>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</si>
  <si>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</si>
  <si>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</si>
  <si>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</si>
  <si>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</si>
  <si>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</si>
  <si>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</si>
  <si>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</si>
  <si>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</si>
  <si>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</si>
  <si>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</si>
  <si>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</si>
  <si>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</si>
  <si>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</si>
  <si>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</si>
  <si>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</si>
  <si>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</si>
  <si>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</si>
  <si>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</si>
  <si>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</si>
  <si>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</si>
  <si>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</si>
  <si>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</si>
  <si>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</si>
  <si>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</si>
  <si>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</si>
  <si>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</si>
  <si>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</si>
  <si>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</si>
  <si>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</si>
  <si>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</si>
  <si>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</si>
  <si>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</si>
  <si>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</si>
  <si>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</si>
  <si>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</si>
  <si>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</si>
  <si>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</si>
  <si>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</si>
  <si>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</si>
  <si>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</si>
  <si>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</si>
  <si>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</si>
  <si>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</si>
  <si>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</si>
  <si>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</si>
  <si>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</si>
  <si>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</si>
  <si>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</si>
  <si>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</si>
  <si>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</si>
  <si>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</si>
  <si>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</si>
  <si>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</si>
  <si>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</si>
  <si>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</si>
  <si>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</si>
  <si>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</si>
  <si>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</si>
  <si>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</si>
  <si>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</si>
  <si>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</si>
  <si>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</si>
  <si>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</si>
  <si>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</si>
  <si>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</si>
  <si>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</si>
  <si>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</si>
  <si>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</si>
  <si>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</si>
  <si>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</si>
  <si>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</si>
  <si>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</si>
  <si>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</si>
  <si>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</si>
  <si>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</si>
  <si>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</si>
  <si>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</si>
  <si>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</si>
  <si>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</si>
  <si>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</si>
  <si>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</si>
  <si>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</si>
  <si>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</si>
  <si>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</si>
  <si>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</si>
  <si>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</si>
  <si>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</si>
  <si>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</si>
  <si>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</si>
  <si>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</si>
  <si>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</si>
  <si>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</si>
  <si>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</si>
  <si>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</si>
  <si>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</si>
  <si>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</si>
  <si>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</si>
  <si>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</si>
  <si>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</si>
  <si>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</si>
  <si>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</si>
  <si>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</si>
  <si>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</si>
  <si>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</si>
  <si>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</si>
  <si>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</si>
  <si>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</si>
  <si>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</si>
  <si>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</si>
  <si>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</si>
  <si>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</si>
  <si>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</si>
  <si>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</si>
  <si>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</si>
  <si>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</si>
  <si>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</si>
  <si>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</si>
  <si>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</si>
  <si>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</si>
  <si>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</si>
  <si>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</si>
  <si>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</si>
  <si>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</si>
  <si>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</si>
  <si>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</si>
  <si>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</si>
  <si>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</si>
  <si>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</si>
  <si>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</si>
  <si>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</si>
  <si>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</si>
  <si>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</si>
  <si>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</si>
  <si>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</si>
  <si>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</si>
  <si>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</si>
  <si>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</si>
  <si>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</si>
  <si>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</si>
  <si>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</si>
  <si>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</si>
  <si>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</si>
  <si>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</si>
  <si>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</si>
  <si>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</si>
  <si>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</si>
  <si>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</si>
  <si>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</si>
  <si>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</si>
  <si>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</si>
  <si>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</si>
  <si>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</si>
  <si>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</si>
  <si>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</si>
  <si>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</si>
  <si>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</si>
  <si>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</si>
  <si>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</si>
  <si>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</si>
  <si>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</si>
  <si>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</si>
  <si>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</si>
  <si>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</si>
  <si>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</si>
  <si>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</si>
  <si>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</si>
  <si>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</si>
  <si>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</si>
  <si>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</si>
  <si>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</si>
  <si>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</si>
  <si>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</si>
  <si>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</si>
  <si>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</si>
  <si>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</si>
  <si>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</si>
  <si>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</si>
  <si>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</si>
  <si>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</si>
  <si>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</si>
  <si>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</si>
  <si>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</si>
  <si>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</si>
  <si>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</si>
  <si>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</si>
  <si>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</si>
  <si>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</si>
  <si>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</si>
  <si>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</si>
  <si>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</si>
  <si>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</si>
  <si>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</si>
  <si>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</si>
  <si>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</si>
  <si>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</si>
  <si>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</si>
  <si>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</si>
  <si>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</si>
  <si>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</si>
  <si>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</si>
  <si>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</si>
  <si>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</si>
  <si>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</si>
  <si>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</si>
  <si>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</si>
  <si>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</si>
  <si>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</si>
  <si>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</si>
  <si>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</si>
  <si>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</si>
  <si>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</si>
  <si>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</si>
  <si>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</si>
  <si>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</si>
  <si>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</si>
  <si>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</si>
  <si>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</si>
  <si>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</si>
  <si>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</si>
  <si>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</si>
  <si>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</si>
  <si>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</si>
  <si>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</si>
  <si>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</si>
  <si>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</si>
  <si>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</si>
  <si>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</si>
  <si>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</si>
  <si>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</si>
  <si>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</si>
  <si>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</si>
  <si>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</si>
  <si>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</si>
  <si>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</si>
  <si>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</si>
  <si>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</si>
  <si>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</si>
  <si>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</si>
  <si>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</si>
  <si>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</si>
  <si>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</si>
  <si>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</si>
  <si>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</si>
  <si>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</si>
  <si>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</si>
  <si>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</si>
  <si>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</si>
  <si>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</si>
  <si>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</si>
  <si>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</si>
  <si>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</si>
  <si>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</si>
  <si>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</si>
  <si>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</si>
  <si>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</si>
  <si>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</si>
  <si>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</si>
  <si>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</si>
  <si>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</si>
  <si>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</si>
  <si>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</si>
  <si>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</si>
  <si>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</si>
  <si>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</si>
  <si>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</si>
  <si>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</si>
  <si>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</si>
  <si>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</si>
  <si>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</si>
  <si>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</si>
  <si>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</si>
  <si>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</si>
  <si>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</si>
  <si>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</si>
  <si>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</si>
  <si>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</si>
  <si>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</si>
  <si>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</si>
  <si>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</si>
  <si>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</si>
  <si>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</si>
  <si>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</si>
  <si>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</si>
  <si>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</si>
  <si>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</si>
  <si>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</si>
  <si>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</si>
  <si>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</si>
  <si>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</si>
  <si>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</si>
  <si>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</si>
  <si>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</si>
  <si>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</si>
  <si>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</si>
  <si>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</si>
  <si>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</si>
  <si>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</si>
  <si>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</si>
  <si>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</si>
  <si>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</si>
  <si>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</si>
  <si>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</si>
  <si>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</si>
  <si>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</si>
  <si>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</si>
  <si>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</si>
  <si>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</si>
  <si>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</si>
  <si>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</si>
  <si>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</si>
  <si>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</si>
  <si>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</si>
  <si>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</si>
  <si>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</si>
  <si>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</si>
  <si>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</si>
  <si>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</si>
  <si>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</si>
  <si>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</si>
  <si>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</si>
  <si>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</si>
  <si>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</si>
  <si>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</si>
  <si>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</si>
  <si>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</si>
  <si>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</si>
  <si>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</si>
  <si>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</si>
  <si>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</si>
  <si>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</si>
  <si>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</si>
  <si>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</si>
  <si>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</si>
  <si>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</si>
  <si>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</si>
  <si>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</si>
  <si>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</si>
  <si>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</si>
  <si>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</si>
  <si>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</si>
  <si>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</si>
  <si>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</si>
  <si>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</si>
  <si>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</si>
  <si>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</si>
  <si>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</si>
  <si>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</si>
  <si>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</si>
  <si>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</si>
  <si>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</si>
  <si>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</si>
  <si>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</si>
  <si>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</si>
  <si>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</si>
  <si>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</si>
  <si>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</si>
  <si>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</si>
  <si>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</si>
  <si>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</si>
  <si>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</si>
  <si>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</si>
  <si>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</si>
  <si>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</si>
  <si>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</si>
  <si>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</si>
  <si>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</si>
  <si>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</si>
  <si>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</si>
  <si>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</si>
  <si>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</si>
  <si>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</si>
  <si>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</si>
  <si>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</si>
  <si>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</si>
  <si>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</si>
  <si>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</si>
  <si>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</si>
  <si>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</si>
  <si>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</si>
  <si>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</si>
  <si>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</si>
  <si>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</si>
  <si>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</si>
  <si>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</si>
  <si>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</si>
  <si>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</si>
  <si>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</si>
  <si>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</si>
  <si>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</si>
  <si>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</si>
  <si>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</si>
  <si>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</si>
  <si>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</si>
  <si>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</si>
  <si>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</si>
  <si>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</si>
  <si>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</si>
  <si>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</si>
  <si>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</si>
  <si>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</si>
  <si>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</si>
  <si>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</si>
  <si>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</si>
  <si>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</si>
  <si>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</si>
  <si>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</si>
  <si>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</si>
  <si>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</si>
  <si>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</si>
  <si>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</si>
  <si>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</si>
  <si>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</si>
  <si>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</si>
  <si>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</si>
  <si>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</si>
  <si>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</si>
  <si>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</si>
  <si>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</si>
  <si>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</si>
  <si>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</si>
  <si>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</si>
  <si>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</si>
  <si>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</si>
  <si>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</si>
  <si>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</si>
  <si>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</si>
  <si>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</si>
  <si>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</si>
  <si>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</si>
  <si>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</si>
  <si>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</si>
  <si>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</si>
  <si>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</si>
  <si>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</si>
  <si>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</si>
  <si>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</si>
  <si>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</si>
  <si>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</si>
  <si>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</si>
  <si>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</si>
  <si>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</si>
  <si>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</si>
  <si>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</si>
  <si>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</si>
  <si>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</si>
  <si>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</si>
  <si>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</si>
  <si>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</si>
  <si>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</si>
  <si>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</si>
  <si>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</si>
  <si>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</si>
  <si>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</si>
  <si>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</si>
  <si>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</si>
  <si>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</si>
  <si>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</si>
  <si>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</si>
  <si>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</si>
  <si>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</si>
  <si>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</si>
  <si>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</si>
  <si>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</si>
  <si>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</si>
  <si>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</si>
  <si>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</si>
  <si>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</si>
  <si>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</si>
  <si>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</si>
  <si>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</si>
  <si>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</si>
  <si>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</si>
  <si>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</si>
  <si>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</si>
  <si>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</si>
  <si>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</si>
  <si>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</si>
  <si>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</si>
  <si>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</si>
  <si>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</si>
  <si>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</si>
  <si>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</si>
  <si>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</si>
  <si>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</si>
  <si>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</si>
  <si>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</si>
  <si>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</si>
  <si>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</si>
  <si>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</si>
  <si>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</si>
  <si>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</si>
  <si>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</si>
  <si>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</si>
  <si>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</si>
  <si>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</si>
  <si>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</si>
  <si>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</si>
  <si>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</si>
  <si>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</si>
  <si>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</si>
  <si>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</si>
  <si>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</si>
  <si>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</si>
  <si>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</si>
  <si>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</si>
  <si>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</si>
  <si>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</si>
  <si>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</si>
  <si>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</si>
  <si>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</si>
  <si>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</si>
  <si>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</si>
  <si>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</si>
  <si>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</si>
  <si>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</si>
  <si>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</si>
  <si>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</si>
  <si>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</si>
  <si>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</si>
  <si>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</si>
  <si>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</si>
  <si>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</si>
  <si>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</si>
  <si>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</si>
  <si>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</si>
  <si>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</si>
  <si>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</si>
  <si>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</si>
  <si>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</si>
  <si>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</si>
  <si>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</si>
  <si>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</si>
  <si>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</si>
  <si>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</si>
  <si>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</si>
  <si>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</si>
  <si>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</si>
  <si>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</si>
  <si>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</si>
  <si>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</si>
  <si>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</si>
  <si>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</si>
  <si>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</si>
  <si>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</si>
  <si>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</si>
  <si>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</si>
  <si>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</si>
  <si>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</si>
  <si>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</si>
  <si>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</si>
  <si>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</si>
  <si>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</si>
  <si>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</si>
  <si>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</si>
  <si>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</si>
  <si>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</si>
  <si>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</si>
  <si>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</si>
  <si>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</si>
  <si>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</si>
  <si>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</si>
  <si>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</si>
  <si>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</si>
  <si>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</si>
  <si>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</si>
  <si>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</si>
  <si>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</si>
  <si>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</si>
  <si>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</si>
  <si>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</si>
  <si>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</si>
  <si>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</si>
  <si>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</si>
  <si>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</si>
  <si>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</si>
  <si>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</si>
  <si>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</si>
  <si>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</si>
  <si>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</si>
  <si>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</si>
  <si>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</si>
  <si>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</si>
  <si>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</si>
  <si>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</si>
  <si>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</si>
  <si>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</si>
  <si>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</si>
  <si>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</si>
  <si>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</si>
  <si>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</si>
  <si>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</si>
  <si>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</si>
  <si>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</si>
  <si>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</si>
  <si>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</si>
  <si>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</si>
  <si>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</si>
  <si>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</si>
  <si>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</si>
  <si>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</si>
  <si>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</si>
  <si>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</si>
  <si>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</si>
  <si>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</si>
  <si>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</si>
  <si>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</si>
  <si>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</si>
  <si>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</si>
  <si>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</si>
  <si>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</si>
  <si>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</si>
  <si>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</si>
  <si>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</si>
  <si>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</si>
  <si>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</si>
  <si>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</si>
  <si>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</si>
  <si>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</si>
  <si>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</si>
  <si>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</si>
  <si>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</si>
  <si>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</si>
  <si>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</si>
  <si>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</si>
  <si>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</si>
  <si>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</si>
  <si>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</si>
  <si>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</si>
  <si>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</si>
  <si>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</si>
  <si>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</si>
  <si>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</si>
  <si>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</si>
  <si>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</si>
  <si>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</si>
  <si>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</si>
  <si>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</si>
  <si>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</si>
  <si>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</si>
  <si>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</si>
  <si>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</si>
  <si>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</si>
  <si>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</si>
  <si>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</si>
  <si>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</si>
  <si>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</si>
  <si>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</si>
  <si>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</si>
  <si>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</si>
  <si>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</si>
  <si>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</si>
  <si>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</si>
  <si>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</si>
  <si>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</si>
  <si>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</si>
  <si>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</si>
  <si>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</si>
  <si>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</si>
  <si>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</si>
  <si>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</si>
  <si>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</si>
  <si>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</si>
  <si>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</si>
  <si>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</si>
  <si>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</si>
  <si>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</si>
  <si>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</si>
  <si>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</si>
  <si>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</si>
  <si>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</si>
  <si>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</si>
  <si>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</si>
  <si>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</si>
  <si>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</si>
  <si>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</si>
  <si>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</si>
  <si>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</si>
  <si>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</si>
  <si>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</si>
  <si>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</si>
  <si>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</si>
  <si>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</si>
  <si>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</si>
  <si>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</si>
  <si>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</si>
  <si>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</si>
  <si>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</si>
  <si>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</si>
  <si>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</si>
  <si>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</si>
  <si>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</si>
  <si>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</si>
  <si>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</si>
  <si>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</si>
  <si>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</si>
  <si>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</si>
  <si>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</si>
  <si>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</si>
  <si>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</si>
  <si>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</si>
  <si>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</si>
  <si>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</si>
  <si>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</si>
  <si>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</si>
  <si>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</si>
  <si>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</si>
  <si>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</si>
  <si>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</si>
  <si>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</si>
  <si>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</si>
  <si>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</si>
  <si>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</si>
  <si>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</si>
  <si>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</si>
  <si>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</si>
  <si>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</si>
  <si>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</si>
  <si>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</si>
  <si>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</si>
  <si>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</si>
  <si>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</si>
  <si>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</si>
  <si>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</si>
  <si>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</si>
  <si>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</si>
  <si>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</si>
  <si>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</si>
  <si>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</si>
  <si>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</si>
  <si>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</si>
  <si>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</si>
  <si>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</si>
  <si>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</si>
  <si>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</si>
  <si>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</si>
  <si>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</si>
  <si>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</si>
  <si>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</si>
  <si>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</si>
  <si>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</si>
  <si>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</si>
  <si>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</si>
  <si>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</si>
  <si>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</si>
  <si>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</si>
  <si>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</si>
  <si>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</si>
  <si>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</si>
  <si>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</si>
  <si>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</si>
  <si>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</si>
  <si>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</si>
  <si>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</si>
  <si>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</si>
  <si>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</si>
  <si>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</si>
  <si>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</si>
  <si>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</si>
  <si>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</si>
  <si>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</si>
  <si>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</si>
  <si>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</si>
  <si>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</si>
  <si>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</si>
  <si>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</si>
  <si>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</si>
  <si>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</si>
  <si>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</si>
  <si>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</si>
  <si>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</si>
  <si>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</si>
  <si>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</si>
  <si>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</si>
  <si>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</si>
  <si>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</si>
  <si>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</si>
  <si>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</si>
  <si>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</si>
  <si>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</si>
  <si>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</si>
  <si>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</si>
  <si>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</si>
  <si>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</si>
  <si>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</si>
  <si>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</si>
  <si>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</si>
  <si>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</si>
  <si>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</si>
  <si>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</si>
  <si>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</si>
  <si>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</si>
  <si>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</si>
  <si>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</si>
  <si>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</si>
  <si>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</si>
  <si>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</si>
  <si>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</si>
  <si>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</si>
  <si>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</si>
  <si>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</si>
  <si>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</si>
  <si>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</si>
  <si>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</si>
  <si>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</si>
  <si>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</si>
  <si>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</si>
  <si>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</si>
  <si>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</si>
  <si>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</si>
  <si>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</si>
  <si>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</si>
  <si>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</si>
  <si>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</si>
  <si>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</si>
  <si>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</si>
  <si>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</si>
  <si>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</si>
  <si>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</si>
  <si>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</si>
  <si>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</si>
  <si>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</si>
  <si>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</si>
  <si>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</si>
  <si>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</si>
  <si>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</si>
  <si>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</si>
  <si>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</si>
  <si>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</si>
  <si>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</si>
  <si>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</si>
  <si>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</si>
  <si>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</si>
  <si>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</si>
  <si>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</si>
  <si>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</si>
  <si>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</si>
  <si>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</si>
  <si>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</si>
  <si>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</si>
  <si>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</si>
  <si>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</si>
  <si>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</si>
  <si>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</si>
  <si>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</si>
  <si>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</si>
  <si>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</si>
  <si>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</si>
  <si>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</si>
  <si>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</si>
  <si>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</si>
  <si>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</si>
  <si>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</si>
  <si>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</si>
  <si>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</si>
  <si>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</si>
  <si>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</si>
  <si>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</si>
  <si>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</si>
  <si>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</si>
  <si>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</si>
  <si>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</si>
  <si>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</si>
  <si>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</si>
  <si>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</si>
  <si>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</si>
  <si>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</si>
  <si>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</si>
  <si>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</si>
  <si>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</si>
  <si>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</si>
  <si>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</si>
  <si>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</si>
  <si>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</si>
  <si>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</si>
  <si>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</si>
  <si>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</si>
  <si>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</si>
  <si>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</si>
  <si>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</si>
  <si>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</si>
  <si>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</si>
  <si>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</si>
  <si>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</si>
  <si>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</si>
  <si>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</si>
  <si>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</si>
  <si>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</si>
  <si>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</si>
  <si>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</si>
  <si>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</si>
  <si>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</si>
  <si>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</si>
  <si>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</si>
  <si>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</si>
  <si>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</si>
  <si>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</si>
  <si>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</si>
  <si>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</si>
  <si>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</si>
  <si>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</si>
  <si>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</si>
  <si>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</si>
  <si>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</si>
  <si>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</si>
  <si>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</si>
  <si>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</si>
  <si>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</si>
  <si>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</si>
  <si>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</si>
  <si>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</si>
  <si>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</si>
  <si>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</si>
  <si>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</si>
  <si>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</si>
  <si>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</si>
  <si>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</si>
  <si>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</si>
  <si>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</si>
  <si>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</si>
  <si>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</si>
  <si>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</si>
  <si>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</si>
  <si>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</si>
  <si>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</si>
  <si>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</si>
  <si>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</si>
  <si>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</si>
  <si>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</si>
  <si>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</si>
  <si>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</si>
  <si>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</si>
  <si>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</si>
  <si>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</si>
  <si>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</si>
  <si>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</si>
  <si>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</si>
  <si>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</si>
  <si>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</si>
  <si>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</si>
  <si>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</si>
  <si>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</si>
  <si>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</si>
  <si>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</si>
  <si>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</si>
  <si>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</si>
  <si>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</si>
  <si>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</si>
  <si>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</si>
  <si>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</si>
  <si>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</si>
  <si>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</si>
  <si>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</si>
  <si>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</si>
  <si>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</si>
  <si>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</si>
  <si>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</si>
  <si>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</si>
  <si>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</si>
  <si>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</si>
  <si>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</si>
  <si>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</si>
  <si>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</si>
  <si>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</si>
  <si>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</si>
  <si>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</si>
  <si>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</si>
  <si>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</si>
  <si>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</si>
  <si>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</si>
  <si>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</si>
  <si>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</si>
  <si>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</si>
  <si>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</si>
  <si>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</si>
  <si>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</si>
  <si>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</si>
  <si>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</si>
  <si>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</si>
  <si>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</si>
  <si>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</si>
  <si>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</si>
  <si>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</si>
  <si>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</si>
  <si>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</si>
  <si>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</si>
  <si>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</si>
  <si>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</si>
  <si>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</si>
  <si>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</si>
  <si>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</si>
  <si>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</si>
  <si>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</si>
  <si>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</si>
  <si>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</si>
  <si>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</si>
  <si>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</si>
  <si>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</si>
  <si>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</si>
  <si>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</si>
  <si>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</si>
  <si>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</si>
  <si>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</si>
  <si>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</si>
  <si>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</si>
  <si>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</si>
  <si>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</si>
  <si>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</si>
  <si>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</si>
  <si>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</si>
  <si>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</si>
  <si>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</si>
  <si>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</si>
  <si>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</si>
  <si>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</si>
  <si>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</si>
  <si>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</si>
  <si>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</si>
  <si>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</si>
  <si>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</si>
  <si>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</si>
  <si>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</si>
  <si>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</si>
  <si>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</si>
  <si>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</si>
  <si>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</si>
  <si>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</si>
  <si>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</si>
  <si>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</si>
  <si>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</si>
  <si>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</si>
  <si>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</si>
  <si>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</si>
  <si>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</si>
  <si>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</si>
  <si>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</si>
  <si>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</si>
  <si>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</si>
  <si>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</si>
  <si>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</si>
  <si>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</si>
  <si>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</si>
  <si>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</si>
  <si>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</si>
  <si>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</si>
  <si>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</si>
  <si>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</si>
  <si>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</si>
  <si>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</si>
  <si>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</si>
  <si>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</si>
  <si>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</si>
  <si>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</si>
  <si>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</si>
  <si>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</si>
  <si>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</si>
  <si>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</si>
  <si>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</si>
  <si>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</si>
  <si>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</si>
  <si>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</si>
  <si>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</si>
  <si>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</si>
  <si>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</si>
  <si>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</si>
  <si>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</si>
  <si>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</si>
  <si>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</si>
  <si>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</si>
  <si>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</si>
  <si>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</si>
  <si>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</si>
  <si>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</si>
  <si>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</si>
  <si>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</si>
  <si>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</si>
  <si>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</si>
  <si>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</si>
  <si>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</si>
  <si>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</si>
  <si>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</si>
  <si>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</si>
  <si>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</si>
  <si>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</si>
  <si>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</si>
  <si>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</si>
  <si>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</si>
  <si>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</si>
  <si>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</si>
  <si>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</si>
  <si>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</si>
  <si>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</si>
  <si>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</si>
  <si>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</si>
  <si>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</si>
  <si>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</si>
  <si>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</si>
  <si>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</si>
  <si>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</si>
  <si>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</si>
  <si>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</si>
  <si>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</si>
  <si>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</si>
  <si>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</si>
  <si>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</si>
  <si>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</si>
  <si>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</si>
  <si>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</si>
  <si>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</si>
  <si>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</si>
  <si>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</si>
  <si>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</si>
  <si>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</si>
  <si>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</si>
  <si>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</si>
  <si>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</si>
  <si>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</si>
  <si>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</si>
  <si>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</si>
  <si>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</si>
  <si>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</si>
  <si>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</si>
  <si>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</si>
  <si>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</si>
  <si>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</si>
  <si>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</si>
  <si>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</si>
  <si>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</si>
  <si>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</si>
  <si>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</si>
  <si>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</si>
  <si>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</si>
  <si>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</si>
  <si>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</si>
  <si>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</si>
  <si>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</si>
  <si>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</si>
  <si>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</si>
  <si>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</si>
  <si>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</si>
  <si>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</si>
  <si>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</si>
  <si>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</si>
  <si>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</si>
  <si>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</si>
  <si>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</si>
  <si>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</si>
  <si>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</si>
  <si>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</si>
  <si>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</si>
  <si>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</si>
  <si>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</si>
  <si>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</si>
  <si>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</si>
  <si>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</si>
  <si>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</si>
  <si>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</si>
  <si>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</si>
  <si>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</si>
  <si>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</si>
  <si>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</si>
  <si>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</si>
  <si>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</si>
  <si>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</si>
  <si>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</si>
  <si>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</si>
  <si>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</si>
  <si>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</si>
  <si>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</si>
  <si>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</si>
  <si>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</si>
  <si>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</si>
  <si>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</si>
  <si>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</si>
  <si>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</si>
  <si>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</si>
  <si>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</si>
  <si>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</si>
  <si>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</si>
  <si>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</si>
  <si>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</si>
  <si>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</si>
  <si>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</si>
  <si>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</si>
  <si>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</si>
  <si>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</si>
  <si>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</si>
  <si>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</si>
  <si>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</si>
  <si>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</si>
  <si>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</si>
  <si>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</si>
  <si>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</si>
  <si>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</si>
  <si>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</si>
  <si>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</si>
  <si>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</si>
  <si>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</si>
  <si>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</si>
  <si>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</si>
  <si>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</si>
  <si>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</si>
  <si>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</si>
  <si>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</si>
  <si>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</si>
  <si>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</si>
  <si>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</si>
  <si>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</si>
  <si>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</si>
  <si>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</si>
  <si>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</si>
  <si>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</si>
  <si>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</si>
  <si>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</si>
  <si>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</si>
  <si>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</si>
  <si>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</si>
  <si>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</si>
  <si>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</si>
  <si>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</si>
  <si>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</si>
  <si>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</si>
  <si>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</si>
  <si>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</si>
  <si>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</si>
  <si>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</si>
  <si>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</si>
  <si>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</si>
  <si>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</si>
  <si>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</si>
  <si>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</si>
  <si>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</si>
  <si>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</si>
  <si>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</si>
  <si>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</si>
  <si>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</si>
  <si>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</si>
  <si>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</si>
  <si>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</si>
  <si>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</si>
  <si>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</si>
  <si>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</si>
  <si>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</si>
  <si>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</si>
  <si>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</si>
  <si>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</si>
  <si>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</si>
  <si>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</si>
  <si>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</si>
  <si>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</si>
  <si>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</si>
  <si>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</si>
  <si>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</si>
  <si>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</si>
  <si>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</si>
  <si>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</si>
  <si>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</si>
  <si>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</si>
  <si>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</si>
  <si>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</si>
  <si>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</si>
  <si>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</si>
  <si>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</si>
  <si>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</si>
  <si>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</si>
  <si>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</si>
  <si>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</si>
  <si>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</si>
  <si>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</si>
  <si>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</si>
  <si>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</si>
  <si>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</si>
  <si>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</si>
  <si>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</si>
  <si>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</si>
  <si>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</si>
  <si>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</si>
  <si>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</si>
  <si>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</si>
  <si>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</si>
  <si>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</si>
  <si>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</si>
  <si>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</si>
  <si>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</si>
  <si>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</si>
  <si>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</si>
  <si>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</si>
  <si>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</si>
  <si>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</si>
  <si>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</si>
  <si>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</si>
  <si>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</si>
  <si>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</si>
  <si>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</si>
  <si>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</si>
  <si>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</si>
  <si>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</si>
  <si>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</si>
  <si>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</si>
  <si>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</si>
  <si>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</si>
  <si>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</si>
  <si>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</si>
  <si>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</si>
  <si>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</si>
  <si>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</si>
  <si>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</si>
  <si>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</si>
  <si>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</si>
  <si>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</si>
  <si>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</si>
  <si>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</si>
  <si>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</si>
  <si>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</si>
  <si>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</si>
  <si>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</si>
  <si>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</si>
  <si>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</si>
  <si>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</si>
  <si>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</si>
  <si>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</si>
  <si>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</si>
  <si>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</si>
  <si>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</si>
  <si>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</si>
  <si>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</si>
  <si>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</si>
  <si>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</si>
  <si>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</si>
  <si>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</si>
  <si>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</si>
  <si>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</si>
  <si>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</si>
  <si>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</si>
  <si>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</si>
  <si>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</si>
  <si>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</si>
  <si>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</si>
  <si>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</si>
  <si>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</si>
  <si>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</si>
  <si>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</si>
  <si>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</si>
  <si>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</si>
  <si>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</si>
  <si>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</si>
  <si>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</si>
  <si>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</si>
  <si>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</si>
  <si>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</si>
  <si>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</si>
  <si>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</si>
  <si>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</si>
  <si>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</si>
  <si>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</si>
  <si>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</si>
  <si>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</si>
  <si>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</si>
  <si>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</si>
  <si>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</si>
  <si>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</si>
  <si>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</si>
  <si>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</si>
  <si>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</si>
  <si>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</si>
  <si>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</si>
  <si>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</si>
  <si>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</si>
  <si>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</si>
  <si>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</si>
  <si>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</si>
  <si>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</si>
  <si>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</si>
  <si>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</si>
  <si>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</si>
  <si>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</si>
  <si>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</si>
  <si>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</si>
  <si>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</si>
  <si>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</si>
  <si>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</si>
  <si>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</si>
  <si>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</si>
  <si>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</si>
  <si>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</si>
  <si>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</si>
  <si>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</si>
  <si>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</si>
  <si>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</si>
  <si>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</si>
  <si>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</si>
  <si>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</si>
  <si>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</si>
  <si>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</si>
  <si>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</si>
  <si>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</si>
  <si>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</si>
  <si>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</si>
  <si>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</si>
  <si>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</si>
  <si>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</si>
  <si>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</si>
  <si>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</si>
  <si>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</si>
  <si>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</si>
  <si>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</si>
  <si>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</si>
  <si>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</si>
  <si>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</si>
  <si>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</si>
  <si>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</si>
  <si>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</si>
  <si>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</si>
  <si>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</si>
  <si>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</si>
  <si>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</si>
  <si>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</si>
  <si>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</si>
  <si>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</si>
  <si>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</si>
  <si>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</si>
  <si>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</si>
  <si>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</si>
  <si>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</si>
  <si>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</si>
  <si>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</si>
  <si>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</si>
  <si>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</si>
  <si>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</si>
  <si>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</si>
  <si>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</si>
  <si>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</si>
  <si>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</si>
  <si>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</si>
  <si>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</si>
  <si>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</si>
  <si>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</si>
  <si>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</si>
  <si>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</si>
  <si>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</si>
  <si>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</si>
  <si>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</si>
  <si>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</si>
  <si>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</si>
  <si>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</si>
  <si>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</si>
  <si>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</si>
  <si>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</si>
  <si>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</si>
  <si>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</si>
  <si>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</si>
  <si>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</si>
  <si>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</si>
  <si>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</si>
  <si>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</si>
  <si>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</si>
  <si>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</si>
  <si>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</si>
  <si>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</si>
  <si>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</si>
  <si>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</si>
  <si>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</si>
  <si>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</si>
  <si>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</si>
  <si>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</si>
  <si>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</si>
  <si>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</si>
  <si>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</si>
  <si>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</si>
  <si>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</si>
  <si>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</si>
  <si>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</si>
  <si>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</si>
  <si>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</si>
  <si>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</si>
  <si>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</si>
  <si>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</si>
  <si>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</si>
  <si>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</si>
  <si>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</si>
  <si>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</si>
  <si>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</si>
  <si>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</si>
  <si>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</si>
  <si>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</si>
  <si>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</si>
  <si>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</si>
  <si>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</si>
  <si>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</si>
  <si>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</si>
  <si>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</si>
  <si>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</si>
  <si>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</si>
  <si>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</si>
  <si>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</si>
  <si>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</si>
  <si>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</si>
  <si>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</si>
  <si>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</si>
  <si>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</si>
  <si>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</si>
  <si>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</si>
  <si>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</si>
  <si>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</si>
  <si>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</si>
  <si>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</si>
  <si>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</si>
  <si>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</si>
  <si>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</si>
  <si>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</si>
  <si>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</si>
  <si>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</si>
  <si>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</si>
  <si>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</si>
  <si>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</si>
  <si>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</si>
  <si>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</si>
  <si>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</si>
  <si>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</si>
  <si>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</si>
  <si>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</si>
  <si>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</si>
  <si>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</si>
  <si>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</si>
  <si>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</si>
  <si>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</si>
  <si>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</si>
  <si>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</si>
  <si>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</si>
  <si>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</si>
  <si>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</si>
  <si>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</si>
  <si>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</si>
  <si>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</si>
  <si>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</si>
  <si>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</si>
  <si>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</si>
  <si>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</si>
  <si>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</si>
  <si>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</si>
  <si>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</si>
  <si>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</si>
  <si>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</si>
  <si>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</si>
  <si>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</si>
  <si>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</si>
  <si>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</si>
  <si>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</si>
  <si>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</si>
  <si>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</si>
  <si>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</si>
  <si>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</si>
  <si>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</si>
  <si>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</si>
  <si>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</si>
  <si>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</si>
  <si>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</si>
  <si>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</si>
  <si>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</si>
  <si>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</si>
  <si>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</si>
  <si>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</si>
  <si>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</si>
  <si>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</si>
  <si>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</si>
  <si>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</si>
  <si>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</si>
  <si>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</si>
  <si>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</si>
  <si>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</si>
  <si>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</si>
  <si>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</si>
  <si>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</si>
  <si>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</si>
  <si>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</si>
  <si>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</si>
  <si>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</si>
  <si>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</si>
  <si>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</si>
  <si>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</si>
  <si>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</si>
  <si>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</si>
  <si>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</si>
  <si>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</si>
  <si>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</si>
  <si>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</si>
  <si>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</si>
  <si>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</si>
  <si>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</si>
  <si>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</si>
  <si>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</si>
  <si>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</si>
  <si>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</si>
  <si>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</si>
  <si>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</si>
  <si>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</si>
  <si>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</si>
  <si>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</si>
  <si>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</si>
  <si>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</si>
  <si>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</si>
  <si>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</si>
  <si>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</si>
  <si>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</si>
  <si>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</si>
  <si>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</si>
  <si>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</si>
  <si>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</si>
  <si>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</si>
  <si>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</si>
  <si>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</si>
  <si>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</si>
  <si>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</si>
  <si>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</si>
  <si>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</si>
  <si>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</si>
  <si>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</si>
  <si>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</si>
  <si>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</si>
  <si>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</si>
  <si>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</si>
  <si>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</si>
  <si>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</si>
  <si>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</si>
  <si>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</si>
  <si>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</si>
  <si>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</si>
  <si>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</si>
  <si>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</si>
  <si>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</si>
  <si>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</si>
  <si>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</si>
  <si>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</si>
  <si>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</si>
  <si>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</si>
  <si>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</si>
  <si>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</si>
  <si>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</si>
  <si>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</si>
  <si>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</si>
  <si>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</si>
  <si>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</si>
  <si>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</si>
  <si>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</si>
  <si>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</si>
  <si>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</si>
  <si>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</si>
  <si>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</si>
  <si>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</si>
  <si>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</si>
  <si>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</si>
  <si>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</si>
  <si>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</si>
  <si>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</si>
  <si>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</si>
  <si>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</si>
  <si>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</si>
  <si>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</si>
  <si>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</si>
  <si>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</si>
  <si>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</si>
  <si>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</si>
  <si>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</si>
  <si>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</si>
  <si>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</si>
  <si>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</si>
  <si>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</si>
  <si>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</si>
  <si>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</si>
  <si>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</si>
  <si>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</si>
  <si>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</si>
  <si>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</si>
  <si>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</si>
  <si>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</si>
  <si>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</si>
  <si>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</si>
  <si>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</si>
  <si>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</si>
  <si>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</si>
  <si>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</si>
  <si>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</si>
  <si>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</si>
  <si>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</si>
  <si>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</si>
  <si>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</si>
  <si>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</si>
  <si>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</si>
  <si>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</si>
  <si>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</si>
  <si>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</si>
  <si>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</si>
  <si>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</si>
  <si>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</si>
  <si>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</si>
  <si>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</si>
  <si>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</si>
  <si>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</si>
  <si>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</si>
  <si>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</si>
  <si>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</si>
  <si>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</si>
  <si>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</si>
  <si>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</si>
  <si>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</si>
  <si>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</si>
  <si>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</si>
  <si>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</si>
  <si>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</si>
  <si>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</si>
  <si>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</si>
  <si>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</si>
  <si>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</si>
  <si>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</si>
  <si>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</si>
  <si>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</si>
  <si>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</si>
  <si>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</si>
  <si>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</si>
  <si>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</si>
  <si>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</si>
  <si>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</si>
  <si>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</si>
  <si>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</si>
  <si>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</si>
  <si>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</si>
  <si>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</si>
  <si>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</si>
  <si>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</si>
  <si>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</si>
  <si>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</si>
  <si>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</si>
  <si>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</si>
  <si>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</si>
  <si>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</si>
  <si>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</si>
  <si>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</si>
  <si>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</si>
  <si>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</si>
  <si>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</si>
  <si>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</si>
  <si>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</si>
  <si>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</si>
  <si>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</si>
  <si>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</si>
  <si>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</si>
  <si>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</si>
  <si>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</si>
  <si>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</si>
  <si>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</si>
  <si>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</si>
  <si>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</si>
  <si>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</si>
  <si>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</si>
  <si>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</si>
  <si>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</si>
  <si>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</si>
  <si>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</si>
  <si>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</si>
  <si>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</si>
  <si>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</si>
  <si>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</si>
  <si>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</si>
  <si>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</si>
  <si>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</si>
  <si>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</si>
  <si>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</si>
  <si>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</si>
  <si>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</si>
  <si>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</si>
  <si>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</si>
  <si>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</si>
  <si>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</si>
  <si>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</si>
  <si>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</si>
  <si>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</si>
  <si>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</si>
  <si>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</si>
  <si>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</si>
  <si>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</si>
  <si>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</si>
  <si>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</si>
  <si>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</si>
  <si>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</si>
  <si>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</si>
  <si>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</si>
  <si>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</si>
  <si>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</si>
  <si>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</si>
  <si>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</si>
  <si>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</si>
  <si>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</si>
  <si>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</si>
  <si>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</si>
  <si>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</si>
  <si>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</si>
  <si>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</si>
  <si>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</si>
  <si>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</si>
  <si>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</si>
  <si>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</si>
  <si>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</si>
  <si>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</si>
  <si>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</si>
  <si>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</si>
  <si>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</si>
  <si>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</si>
  <si>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</si>
  <si>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</si>
  <si>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</si>
  <si>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</si>
  <si>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</si>
  <si>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</si>
  <si>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</si>
  <si>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</si>
  <si>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</si>
  <si>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</si>
  <si>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</si>
  <si>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</si>
  <si>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</si>
  <si>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</si>
  <si>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</si>
  <si>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</si>
  <si>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</si>
  <si>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</si>
  <si>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</si>
  <si>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</si>
  <si>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</si>
  <si>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</si>
  <si>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</si>
  <si>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</si>
  <si>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</si>
  <si>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</si>
  <si>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</si>
  <si>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</si>
  <si>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</si>
  <si>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</si>
  <si>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</si>
  <si>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</si>
  <si>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</si>
  <si>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</si>
  <si>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</si>
  <si>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</si>
  <si>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</si>
  <si>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</si>
  <si>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</si>
  <si>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</si>
  <si>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</si>
  <si>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</si>
  <si>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</si>
  <si>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</si>
  <si>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</si>
  <si>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</si>
  <si>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</si>
  <si>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</si>
  <si>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</si>
  <si>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</si>
  <si>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</si>
  <si>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</si>
  <si>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</si>
  <si>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</si>
  <si>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</si>
  <si>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</si>
  <si>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</si>
  <si>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</si>
  <si>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</si>
  <si>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</si>
  <si>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</si>
  <si>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</si>
  <si>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</si>
  <si>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</si>
  <si>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</si>
  <si>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</si>
  <si>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</si>
  <si>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</si>
  <si>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</si>
  <si>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</si>
  <si>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</si>
  <si>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</si>
  <si>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</si>
  <si>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</si>
  <si>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</si>
  <si>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</si>
  <si>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</si>
  <si>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</si>
  <si>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</si>
  <si>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</si>
  <si>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</si>
  <si>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</si>
  <si>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</si>
  <si>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</si>
  <si>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</si>
  <si>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</si>
  <si>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</si>
  <si>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</si>
  <si>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</si>
  <si>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</si>
  <si>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</si>
  <si>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</si>
  <si>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</si>
  <si>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</si>
  <si>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</si>
  <si>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</si>
  <si>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</si>
  <si>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</si>
  <si>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</si>
  <si>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</si>
  <si>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</si>
  <si>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</si>
  <si>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</si>
  <si>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</si>
  <si>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</si>
  <si>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</si>
  <si>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</si>
  <si>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</si>
  <si>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</si>
  <si>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</si>
  <si>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</si>
  <si>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</si>
  <si>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</si>
  <si>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</si>
  <si>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</si>
  <si>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</si>
  <si>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</si>
  <si>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</si>
  <si>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</si>
  <si>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</si>
  <si>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</si>
  <si>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</si>
  <si>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</si>
  <si>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</si>
  <si>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</si>
  <si>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</si>
  <si>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</si>
  <si>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</si>
  <si>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</si>
  <si>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</si>
  <si>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</si>
  <si>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</si>
  <si>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</si>
  <si>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</si>
  <si>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</si>
  <si>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</si>
  <si>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</si>
  <si>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</si>
  <si>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</si>
  <si>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</si>
  <si>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</si>
  <si>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</si>
  <si>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</si>
  <si>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</si>
  <si>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</si>
  <si>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</si>
  <si>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</si>
  <si>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</si>
  <si>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</si>
  <si>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</si>
  <si>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</si>
  <si>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</si>
  <si>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</si>
  <si>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</si>
  <si>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</si>
  <si>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</si>
  <si>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</si>
  <si>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</si>
  <si>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</si>
  <si>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</si>
  <si>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</si>
  <si>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</si>
  <si>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</si>
  <si>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</si>
  <si>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</si>
  <si>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</si>
  <si>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</si>
  <si>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</si>
  <si>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</si>
  <si>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</si>
  <si>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</si>
  <si>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</si>
  <si>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</si>
  <si>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</si>
  <si>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</si>
  <si>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</si>
  <si>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</si>
  <si>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</si>
  <si>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</si>
  <si>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</si>
  <si>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</si>
  <si>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</si>
  <si>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</si>
  <si>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</si>
  <si>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</si>
  <si>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</si>
  <si>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</si>
  <si>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</si>
  <si>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</si>
  <si>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</si>
  <si>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</si>
  <si>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</si>
  <si>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</si>
  <si>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</si>
  <si>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</si>
  <si>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</si>
  <si>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</si>
  <si>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</si>
  <si>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</si>
  <si>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</si>
  <si>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</si>
  <si>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</si>
  <si>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</si>
  <si>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</si>
  <si>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</si>
  <si>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</si>
  <si>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</si>
  <si>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</si>
  <si>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</si>
  <si>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</si>
  <si>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</si>
  <si>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</si>
  <si>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</si>
  <si>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</si>
  <si>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</si>
  <si>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</si>
  <si>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</si>
  <si>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</si>
  <si>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</si>
  <si>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</si>
  <si>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</si>
  <si>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</si>
  <si>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</si>
  <si>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</si>
  <si>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</si>
  <si>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</si>
  <si>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</si>
  <si>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</si>
  <si>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</si>
  <si>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</si>
  <si>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</si>
  <si>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</si>
  <si>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</si>
  <si>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</si>
  <si>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</si>
  <si>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</si>
  <si>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</si>
  <si>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</si>
  <si>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</si>
  <si>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</si>
  <si>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</si>
  <si>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</si>
  <si>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</si>
  <si>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</si>
  <si>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</si>
  <si>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</si>
  <si>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</si>
  <si>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</si>
  <si>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</si>
  <si>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</si>
  <si>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</si>
  <si>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</si>
  <si>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</si>
  <si>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</si>
  <si>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</si>
  <si>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</si>
  <si>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</si>
  <si>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</si>
  <si>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</si>
  <si>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</si>
  <si>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</si>
  <si>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</si>
  <si>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</si>
  <si>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</si>
  <si>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</si>
  <si>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</si>
  <si>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</si>
  <si>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</si>
  <si>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</si>
  <si>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</si>
  <si>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</si>
  <si>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</si>
  <si>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</si>
  <si>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</si>
  <si>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</si>
  <si>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</si>
  <si>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</si>
  <si>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</si>
  <si>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</si>
  <si>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</si>
  <si>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</si>
  <si>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</si>
  <si>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</si>
  <si>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</si>
  <si>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</si>
  <si>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</si>
  <si>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</si>
  <si>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</si>
  <si>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</si>
  <si>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</si>
  <si>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</si>
  <si>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</si>
  <si>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</si>
  <si>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</si>
  <si>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</si>
  <si>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</si>
  <si>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</si>
  <si>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</si>
  <si>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</si>
  <si>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</si>
  <si>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</si>
  <si>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</si>
  <si>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</si>
  <si>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</si>
  <si>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</si>
  <si>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</si>
  <si>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</si>
  <si>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</si>
  <si>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</si>
  <si>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</si>
  <si>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</si>
  <si>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</si>
  <si>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</si>
  <si>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</si>
  <si>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</si>
  <si>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</si>
  <si>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</si>
  <si>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</si>
  <si>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</si>
  <si>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</si>
  <si>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</si>
  <si>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</si>
  <si>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</si>
  <si>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</si>
  <si>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</si>
  <si>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</si>
  <si>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</si>
  <si>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</si>
  <si>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</si>
  <si>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</si>
  <si>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</si>
  <si>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</si>
  <si>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</si>
  <si>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</si>
  <si>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</si>
  <si>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</si>
  <si>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</si>
  <si>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</si>
  <si>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</si>
  <si>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</si>
  <si>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</si>
  <si>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</si>
  <si>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</si>
  <si>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</si>
  <si>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</si>
  <si>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</si>
  <si>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</si>
  <si>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</si>
  <si>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</si>
  <si>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</si>
  <si>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</si>
  <si>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</si>
  <si>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</si>
  <si>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</si>
  <si>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</si>
  <si>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</si>
  <si>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</si>
  <si>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</si>
  <si>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</si>
  <si>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</si>
  <si>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</si>
  <si>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</si>
  <si>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</si>
  <si>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</si>
  <si>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</si>
  <si>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</si>
  <si>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</si>
  <si>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</si>
  <si>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</si>
  <si>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</si>
  <si>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</si>
  <si>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</si>
  <si>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</si>
  <si>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</si>
  <si>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</si>
  <si>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</si>
  <si>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</si>
  <si>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</si>
  <si>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</si>
  <si>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</si>
  <si>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</si>
  <si>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</si>
  <si>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</si>
  <si>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</si>
  <si>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</si>
  <si>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</si>
  <si>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</si>
  <si>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</si>
  <si>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</si>
  <si>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</si>
  <si>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</si>
  <si>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</si>
  <si>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</si>
  <si>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</si>
  <si>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</si>
  <si>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</si>
  <si>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</si>
  <si>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</si>
  <si>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</si>
  <si>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</si>
  <si>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</si>
  <si>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</si>
  <si>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</si>
  <si>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</si>
  <si>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</si>
  <si>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</si>
  <si>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</si>
  <si>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</si>
  <si>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</si>
  <si>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</si>
  <si>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</si>
  <si>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</si>
  <si>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</si>
  <si>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</si>
  <si>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</si>
  <si>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</si>
  <si>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</si>
  <si>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</si>
  <si>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</si>
  <si>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</si>
  <si>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</si>
  <si>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</si>
  <si>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</si>
  <si>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</si>
  <si>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</si>
  <si>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</si>
  <si>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</si>
  <si>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</si>
  <si>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</si>
  <si>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</si>
  <si>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</si>
  <si>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</si>
  <si>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</si>
  <si>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</si>
  <si>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</si>
  <si>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</si>
  <si>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</si>
  <si>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</si>
  <si>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</si>
  <si>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</si>
  <si>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</si>
  <si>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</si>
  <si>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</si>
  <si>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</si>
  <si>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</si>
  <si>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</si>
  <si>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</si>
  <si>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</si>
  <si>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</si>
  <si>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</si>
  <si>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</si>
  <si>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</si>
  <si>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</si>
  <si>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</si>
  <si>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</si>
  <si>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</si>
  <si>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</si>
  <si>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</si>
  <si>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</si>
  <si>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</si>
  <si>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</si>
  <si>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</si>
  <si>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</si>
  <si>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</si>
  <si>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</si>
  <si>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</si>
  <si>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</si>
  <si>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</si>
  <si>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</si>
  <si>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</si>
  <si>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</si>
  <si>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</si>
  <si>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</si>
  <si>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</si>
  <si>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</si>
  <si>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</si>
  <si>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</si>
  <si>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</si>
  <si>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</si>
  <si>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</si>
  <si>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</si>
  <si>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</si>
  <si>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</si>
  <si>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</si>
  <si>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</si>
  <si>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</si>
  <si>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</si>
  <si>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</si>
  <si>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</si>
  <si>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</si>
  <si>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</si>
  <si>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</si>
  <si>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</si>
  <si>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</si>
  <si>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</si>
  <si>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</si>
  <si>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</si>
  <si>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</si>
  <si>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</si>
  <si>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</si>
  <si>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</si>
  <si>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</si>
  <si>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</si>
  <si>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</si>
  <si>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</si>
  <si>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</si>
  <si>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</si>
  <si>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</si>
  <si>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</si>
  <si>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</si>
  <si>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</si>
  <si>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</si>
  <si>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</si>
  <si>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</si>
  <si>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</si>
  <si>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</si>
  <si>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</si>
  <si>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</si>
  <si>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</si>
  <si>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</si>
  <si>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</si>
  <si>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</si>
  <si>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</si>
  <si>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</si>
  <si>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</si>
  <si>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</si>
  <si>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</si>
  <si>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</si>
  <si>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</si>
  <si>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</si>
  <si>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</si>
  <si>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</si>
  <si>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</si>
  <si>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</si>
  <si>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</si>
  <si>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</si>
  <si>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</si>
  <si>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</si>
  <si>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</si>
  <si>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</si>
  <si>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</si>
  <si>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</si>
  <si>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</si>
  <si>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</si>
  <si>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</si>
  <si>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</si>
  <si>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</si>
  <si>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</si>
  <si>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</si>
  <si>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</si>
  <si>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</si>
  <si>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</si>
  <si>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</si>
  <si>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</si>
  <si>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</si>
  <si>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</si>
  <si>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</si>
  <si>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</si>
  <si>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</si>
  <si>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</si>
  <si>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</si>
  <si>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</si>
  <si>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</si>
  <si>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</si>
  <si>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</si>
  <si>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</si>
  <si>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</si>
  <si>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</si>
  <si>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</si>
  <si>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</si>
  <si>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</si>
  <si>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</si>
  <si>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</si>
  <si>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</si>
  <si>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</si>
  <si>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</si>
  <si>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</si>
  <si>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</si>
  <si>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</si>
  <si>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</si>
  <si>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</si>
  <si>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</si>
  <si>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</si>
  <si>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</si>
  <si>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</si>
  <si>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</si>
  <si>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</si>
  <si>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</si>
  <si>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</si>
  <si>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</si>
  <si>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</si>
  <si>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</si>
  <si>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</si>
  <si>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</si>
  <si>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</si>
  <si>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</si>
  <si>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</si>
  <si>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</si>
  <si>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</si>
  <si>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</si>
  <si>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</si>
  <si>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</si>
  <si>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</si>
  <si>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</si>
  <si>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</si>
  <si>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</si>
  <si>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</si>
  <si>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</si>
  <si>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</si>
  <si>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</si>
  <si>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</si>
  <si>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</si>
  <si>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</si>
  <si>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</si>
  <si>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</si>
  <si>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</si>
  <si>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</si>
  <si>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</si>
  <si>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</si>
  <si>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</si>
  <si>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</si>
  <si>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</si>
  <si>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</si>
  <si>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</si>
  <si>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</si>
  <si>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</si>
  <si>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</si>
  <si>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</si>
  <si>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</si>
  <si>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</si>
  <si>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</si>
  <si>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</si>
  <si>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</si>
  <si>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</si>
  <si>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</si>
  <si>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</si>
  <si>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</si>
  <si>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</si>
  <si>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</si>
  <si>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</si>
  <si>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</si>
  <si>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</si>
  <si>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</si>
  <si>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</si>
  <si>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</si>
  <si>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</si>
  <si>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</si>
  <si>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</si>
  <si>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</si>
  <si>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</si>
  <si>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</si>
  <si>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</si>
  <si>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</si>
  <si>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</si>
  <si>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</si>
  <si>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</si>
  <si>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</si>
  <si>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</si>
  <si>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</si>
  <si>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</si>
  <si>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</si>
  <si>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</si>
  <si>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</si>
  <si>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</si>
  <si>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</si>
  <si>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</si>
  <si>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</si>
  <si>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</si>
  <si>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</si>
  <si>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</si>
  <si>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</si>
  <si>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</si>
  <si>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</si>
  <si>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</si>
  <si>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</si>
  <si>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</si>
  <si>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</si>
  <si>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</si>
  <si>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</si>
  <si>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</si>
  <si>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</si>
  <si>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</si>
  <si>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</si>
  <si>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</si>
  <si>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</si>
  <si>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</si>
  <si>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</si>
  <si>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</si>
  <si>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</si>
  <si>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</si>
  <si>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</si>
  <si>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</si>
  <si>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</si>
  <si>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</si>
  <si>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</si>
  <si>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</si>
  <si>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</si>
  <si>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</si>
  <si>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</si>
  <si>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</si>
  <si>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</si>
  <si>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</si>
  <si>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</si>
  <si>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</si>
  <si>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</si>
  <si>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</si>
  <si>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</si>
  <si>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</si>
  <si>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</si>
  <si>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</si>
  <si>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</si>
  <si>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</si>
  <si>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</si>
  <si>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</si>
  <si>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</si>
  <si>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</si>
  <si>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</si>
  <si>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</si>
  <si>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</si>
  <si>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</si>
  <si>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</si>
  <si>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</si>
  <si>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</si>
  <si>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</si>
  <si>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</si>
  <si>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</si>
  <si>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</si>
  <si>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</si>
  <si>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</si>
  <si>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</si>
  <si>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</si>
  <si>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</si>
  <si>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</si>
  <si>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</si>
  <si>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</si>
  <si>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</si>
  <si>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</si>
  <si>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</si>
  <si>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</si>
  <si>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</si>
  <si>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</si>
  <si>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</si>
  <si>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</si>
  <si>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</si>
  <si>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</si>
  <si>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</si>
  <si>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</si>
  <si>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</si>
  <si>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</si>
  <si>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</si>
  <si>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</si>
  <si>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</si>
  <si>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</si>
  <si>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</si>
  <si>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</si>
  <si>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</si>
  <si>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</si>
  <si>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</si>
  <si>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</si>
  <si>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</si>
  <si>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</si>
  <si>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</si>
  <si>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</si>
  <si>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</si>
  <si>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</si>
  <si>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</si>
  <si>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</si>
  <si>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</si>
  <si>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</si>
  <si>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</si>
  <si>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</si>
  <si>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</si>
  <si>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</si>
  <si>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</si>
  <si>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</si>
  <si>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</si>
  <si>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</si>
  <si>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</si>
  <si>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</si>
  <si>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</si>
  <si>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</si>
  <si>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</si>
  <si>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</si>
  <si>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</si>
  <si>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</si>
  <si>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</si>
  <si>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</si>
  <si>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</si>
  <si>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</si>
  <si>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</si>
  <si>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</si>
  <si>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</si>
  <si>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</si>
  <si>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</si>
  <si>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</si>
  <si>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</si>
  <si>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</si>
  <si>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</si>
  <si>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</si>
  <si>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</si>
  <si>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</si>
  <si>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</si>
  <si>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</si>
  <si>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</si>
  <si>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</si>
  <si>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</si>
  <si>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</si>
  <si>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</si>
  <si>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</si>
  <si>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</si>
  <si>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</si>
  <si>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</si>
  <si>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</si>
  <si>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</si>
  <si>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</si>
  <si>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</si>
  <si>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</si>
  <si>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</si>
  <si>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</si>
  <si>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</si>
  <si>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</si>
  <si>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</si>
  <si>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</si>
  <si>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</si>
  <si>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</si>
  <si>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</si>
  <si>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</si>
  <si>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</si>
  <si>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</si>
  <si>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</si>
  <si>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</si>
  <si>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</si>
  <si>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</si>
  <si>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</si>
  <si>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</si>
  <si>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</si>
  <si>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</si>
  <si>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</si>
  <si>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</si>
  <si>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</si>
  <si>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</si>
  <si>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</si>
  <si>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</si>
  <si>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</si>
  <si>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</si>
  <si>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</si>
  <si>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</si>
  <si>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</si>
  <si>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</si>
  <si>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</si>
  <si>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</si>
  <si>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</si>
  <si>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</si>
  <si>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</si>
  <si>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</si>
  <si>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</si>
  <si>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</si>
  <si>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</si>
  <si>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</si>
  <si>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</si>
  <si>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</si>
  <si>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</si>
  <si>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</si>
  <si>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</si>
  <si>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</si>
  <si>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</si>
  <si>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</si>
  <si>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</si>
  <si>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</si>
  <si>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</si>
  <si>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</si>
  <si>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</si>
  <si>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</si>
  <si>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</si>
  <si>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</si>
  <si>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</si>
  <si>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</si>
  <si>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</si>
  <si>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</si>
  <si>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</si>
  <si>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</si>
  <si>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</si>
  <si>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</si>
  <si>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</si>
  <si>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</si>
  <si>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</si>
  <si>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</si>
  <si>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</si>
  <si>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</si>
  <si>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</si>
  <si>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</si>
  <si>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</si>
  <si>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</si>
  <si>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</si>
  <si>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</si>
  <si>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</si>
  <si>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</si>
  <si>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</si>
  <si>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</si>
  <si>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</si>
  <si>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</si>
  <si>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</si>
  <si>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</si>
  <si>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</si>
  <si>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</si>
  <si>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</si>
  <si>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</si>
  <si>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</si>
  <si>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</si>
  <si>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</si>
  <si>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</si>
  <si>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</si>
  <si>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</si>
  <si>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</si>
  <si>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</si>
  <si>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</si>
  <si>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</si>
  <si>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</si>
  <si>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</si>
  <si>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</si>
  <si>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</si>
  <si>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</si>
  <si>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</si>
  <si>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</si>
  <si>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</si>
  <si>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</si>
  <si>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</si>
  <si>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</si>
  <si>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</si>
  <si>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</si>
  <si>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</si>
  <si>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</si>
  <si>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</si>
  <si>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</si>
  <si>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</si>
  <si>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</si>
  <si>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</si>
  <si>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</si>
  <si>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</si>
  <si>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</si>
  <si>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</si>
  <si>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</si>
  <si>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</si>
  <si>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</si>
  <si>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</si>
  <si>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</si>
  <si>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</si>
  <si>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</si>
  <si>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</si>
  <si>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</si>
  <si>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</si>
  <si>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</si>
  <si>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</si>
  <si>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</si>
  <si>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</si>
  <si>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</si>
  <si>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</si>
  <si>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</si>
  <si>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</si>
  <si>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</si>
  <si>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</si>
  <si>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</si>
  <si>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</si>
  <si>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</si>
  <si>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</si>
  <si>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</si>
  <si>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</si>
  <si>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</si>
  <si>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</si>
  <si>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</si>
  <si>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</si>
  <si>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</si>
  <si>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</si>
  <si>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</si>
  <si>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</si>
  <si>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</si>
  <si>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</si>
  <si>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</si>
  <si>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</si>
  <si>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</si>
  <si>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</si>
  <si>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</si>
  <si>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</si>
  <si>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</si>
  <si>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</si>
  <si>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</si>
  <si>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</si>
  <si>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</si>
  <si>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</si>
  <si>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</si>
  <si>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</si>
  <si>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</si>
  <si>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</si>
  <si>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</si>
  <si>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</si>
  <si>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</si>
  <si>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</si>
  <si>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</si>
  <si>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</si>
  <si>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</si>
  <si>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</si>
  <si>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</si>
  <si>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</si>
  <si>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</si>
  <si>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</si>
  <si>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</si>
  <si>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</si>
  <si>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</si>
  <si>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</si>
  <si>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</si>
  <si>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</si>
  <si>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</si>
  <si>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</si>
  <si>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</si>
  <si>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</si>
  <si>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</si>
  <si>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</si>
  <si>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</si>
  <si>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</si>
  <si>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</si>
  <si>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</si>
  <si>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</si>
  <si>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</si>
  <si>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</si>
  <si>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</si>
  <si>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</si>
  <si>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</si>
  <si>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</si>
  <si>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</si>
  <si>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</si>
  <si>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</si>
  <si>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</si>
  <si>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</si>
  <si>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</si>
  <si>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</si>
  <si>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</si>
  <si>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</si>
  <si>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</si>
  <si>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</si>
  <si>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</si>
  <si>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</si>
  <si>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</si>
  <si>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</si>
  <si>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</si>
  <si>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</si>
  <si>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</si>
  <si>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</si>
  <si>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</si>
  <si>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</si>
  <si>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</si>
  <si>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</si>
  <si>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</si>
  <si>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</si>
  <si>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</si>
  <si>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</si>
  <si>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</si>
  <si>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</si>
  <si>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</si>
  <si>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</si>
  <si>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</si>
  <si>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</si>
  <si>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</si>
  <si>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</si>
  <si>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</si>
  <si>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</si>
  <si>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</si>
  <si>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</si>
  <si>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</si>
  <si>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</si>
  <si>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</si>
  <si>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</si>
  <si>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</si>
  <si>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</si>
  <si>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</si>
  <si>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</si>
  <si>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</si>
  <si>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</si>
  <si>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</si>
  <si>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</si>
  <si>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</si>
  <si>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</si>
  <si>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</si>
  <si>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</si>
  <si>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</si>
  <si>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</si>
  <si>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</si>
  <si>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</si>
  <si>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</si>
  <si>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</si>
  <si>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</si>
  <si>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</si>
  <si>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</si>
  <si>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</si>
  <si>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</si>
  <si>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</si>
  <si>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</si>
  <si>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</si>
  <si>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</si>
  <si>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</si>
  <si>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</si>
  <si>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</si>
  <si>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</si>
  <si>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</si>
  <si>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</si>
  <si>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</si>
  <si>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</si>
  <si>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</si>
  <si>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</si>
  <si>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</si>
  <si>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</si>
  <si>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</si>
  <si>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</si>
  <si>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</si>
  <si>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</si>
  <si>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</si>
  <si>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</si>
  <si>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</si>
  <si>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</si>
  <si>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</si>
  <si>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</si>
  <si>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</si>
  <si>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</si>
  <si>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</si>
  <si>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</si>
  <si>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</si>
  <si>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</si>
  <si>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</si>
  <si>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</si>
  <si>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</si>
  <si>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</si>
  <si>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</si>
  <si>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</si>
  <si>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</si>
  <si>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</si>
  <si>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</si>
  <si>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</si>
  <si>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</si>
  <si>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</si>
  <si>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</si>
  <si>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</si>
  <si>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</si>
  <si>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</si>
  <si>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</si>
  <si>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</si>
  <si>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</si>
  <si>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</si>
  <si>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</si>
  <si>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</si>
  <si>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</si>
  <si>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</si>
  <si>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</si>
  <si>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</si>
  <si>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</si>
  <si>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</si>
  <si>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</si>
  <si>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</si>
  <si>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</si>
  <si>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</si>
  <si>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</si>
  <si>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</si>
  <si>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</si>
  <si>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</si>
  <si>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</si>
  <si>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</si>
  <si>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</si>
  <si>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</si>
  <si>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</si>
  <si>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</si>
  <si>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</si>
  <si>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</si>
  <si>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</si>
  <si>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</si>
  <si>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</si>
  <si>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</si>
  <si>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</si>
  <si>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</si>
  <si>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</si>
  <si>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</si>
  <si>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</si>
  <si>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</si>
  <si>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</si>
  <si>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</si>
  <si>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</si>
  <si>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</si>
  <si>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</si>
  <si>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</si>
  <si>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</si>
  <si>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</si>
  <si>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</si>
  <si>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</si>
  <si>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</si>
  <si>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</si>
  <si>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</si>
  <si>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</si>
  <si>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</si>
  <si>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</si>
  <si>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</si>
  <si>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</si>
  <si>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</si>
  <si>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</si>
  <si>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</si>
  <si>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</si>
  <si>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</si>
  <si>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</si>
  <si>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</si>
  <si>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</si>
  <si>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</si>
  <si>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</si>
  <si>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</si>
  <si>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</si>
  <si>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</si>
  <si>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</si>
  <si>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</si>
  <si>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</si>
  <si>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</si>
  <si>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</si>
  <si>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</si>
  <si>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</si>
  <si>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</si>
  <si>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</si>
  <si>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</si>
  <si>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</si>
  <si>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</si>
  <si>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</si>
  <si>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</si>
  <si>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</si>
  <si>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</si>
  <si>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</si>
  <si>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</si>
  <si>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</si>
  <si>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</si>
  <si>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</si>
  <si>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</si>
  <si>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</si>
  <si>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</si>
  <si>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</si>
  <si>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</si>
  <si>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</si>
  <si>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</si>
  <si>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</si>
  <si>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</si>
  <si>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</si>
  <si>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</si>
  <si>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</si>
  <si>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</si>
  <si>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</si>
  <si>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</si>
  <si>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</si>
  <si>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</si>
  <si>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</si>
  <si>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</si>
  <si>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</si>
  <si>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</si>
  <si>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</si>
  <si>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</si>
  <si>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</si>
  <si>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</si>
  <si>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</si>
  <si>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</si>
  <si>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</si>
  <si>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</si>
  <si>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</si>
  <si>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</si>
  <si>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</si>
  <si>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</si>
  <si>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</si>
  <si>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</si>
  <si>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</si>
  <si>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</si>
  <si>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</si>
  <si>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</si>
  <si>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</si>
  <si>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</si>
  <si>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</si>
  <si>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</si>
  <si>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</si>
  <si>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</si>
  <si>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</si>
  <si>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</si>
  <si>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</si>
  <si>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</si>
  <si>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</si>
  <si>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</si>
  <si>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</si>
  <si>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</si>
  <si>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</si>
  <si>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</si>
  <si>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</si>
  <si>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</si>
  <si>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</si>
  <si>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</si>
  <si>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</si>
  <si>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</si>
  <si>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</si>
  <si>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</si>
  <si>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</si>
  <si>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</si>
  <si>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</si>
  <si>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</si>
  <si>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</si>
  <si>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</si>
  <si>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</si>
  <si>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</si>
  <si>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</si>
  <si>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</si>
  <si>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</si>
  <si>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</si>
  <si>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</si>
  <si>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</si>
  <si>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</si>
  <si>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</si>
  <si>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</si>
  <si>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</si>
  <si>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</si>
  <si>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</si>
  <si>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</si>
  <si>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</si>
  <si>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</si>
  <si>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</si>
  <si>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</si>
  <si>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</si>
  <si>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</si>
  <si>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</si>
  <si>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</si>
  <si>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</si>
  <si>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</si>
  <si>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</si>
  <si>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</si>
  <si>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</si>
  <si>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</si>
  <si>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</si>
  <si>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</si>
  <si>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</si>
  <si>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</si>
  <si>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</si>
  <si>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</si>
  <si>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</si>
  <si>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</si>
  <si>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</si>
  <si>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</si>
  <si>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</si>
  <si>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</si>
  <si>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</si>
  <si>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</si>
  <si>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</si>
  <si>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</si>
  <si>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</si>
  <si>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</si>
  <si>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</si>
  <si>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</si>
  <si>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</si>
  <si>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</si>
  <si>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</si>
  <si>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</si>
  <si>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</si>
  <si>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</si>
  <si>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</si>
  <si>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</si>
  <si>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</si>
  <si>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</si>
  <si>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</si>
  <si>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</si>
  <si>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</si>
  <si>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</si>
  <si>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</si>
  <si>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</si>
  <si>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</si>
  <si>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</si>
  <si>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</si>
  <si>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</si>
  <si>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</si>
  <si>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</si>
  <si>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</si>
  <si>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</si>
  <si>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</si>
  <si>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</si>
  <si>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</si>
  <si>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</si>
  <si>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</si>
  <si>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</si>
  <si>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</si>
  <si>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</si>
  <si>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</si>
  <si>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</si>
  <si>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</si>
  <si>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</si>
  <si>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</si>
  <si>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</si>
  <si>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</si>
  <si>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</si>
  <si>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</si>
  <si>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</si>
  <si>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</si>
  <si>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</si>
  <si>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</si>
  <si>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</si>
  <si>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</si>
  <si>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</si>
  <si>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</si>
  <si>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</si>
  <si>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</si>
  <si>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</si>
  <si>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</si>
  <si>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</si>
  <si>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</si>
  <si>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</si>
  <si>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</si>
  <si>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</si>
  <si>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</si>
  <si>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</si>
  <si>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</si>
  <si>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</si>
  <si>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</si>
  <si>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</si>
  <si>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</si>
  <si>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</si>
  <si>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</si>
  <si>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</si>
  <si>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</si>
  <si>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</si>
  <si>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</si>
  <si>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</si>
  <si>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</si>
  <si>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</si>
  <si>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</si>
  <si>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</si>
  <si>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</si>
  <si>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</si>
  <si>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</si>
  <si>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</si>
  <si>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</si>
  <si>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</si>
  <si>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</si>
  <si>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</si>
  <si>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</si>
  <si>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</si>
  <si>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</si>
  <si>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</si>
  <si>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</si>
  <si>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</si>
  <si>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</si>
  <si>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</si>
  <si>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</si>
  <si>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</si>
  <si>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</si>
  <si>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</si>
  <si>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</si>
  <si>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</si>
  <si>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</si>
  <si>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</si>
  <si>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</si>
  <si>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</si>
  <si>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</si>
  <si>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</si>
  <si>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</si>
  <si>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</si>
  <si>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</si>
  <si>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</si>
  <si>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</si>
  <si>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</si>
  <si>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</si>
  <si>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</si>
  <si>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</si>
  <si>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</si>
  <si>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</si>
  <si>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</si>
  <si>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</si>
  <si>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</si>
  <si>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</si>
  <si>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</si>
  <si>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</si>
  <si>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</si>
  <si>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</si>
  <si>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</si>
  <si>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</si>
  <si>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</si>
  <si>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</si>
  <si>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</si>
  <si>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</si>
  <si>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</si>
  <si>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</si>
  <si>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</si>
  <si>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</si>
  <si>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</si>
  <si>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</si>
  <si>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</si>
  <si>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</si>
  <si>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</si>
  <si>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</si>
  <si>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</si>
  <si>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</si>
  <si>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</si>
  <si>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</si>
  <si>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</si>
  <si>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</si>
  <si>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</si>
  <si>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</si>
  <si>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</si>
  <si>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</si>
  <si>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</si>
  <si>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</si>
  <si>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</si>
  <si>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</si>
  <si>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</si>
  <si>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</si>
  <si>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</si>
  <si>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</si>
  <si>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</si>
  <si>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</si>
  <si>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</si>
  <si>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</si>
  <si>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</si>
  <si>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</si>
  <si>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</si>
  <si>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</si>
  <si>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</si>
  <si>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</si>
  <si>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</si>
  <si>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</si>
  <si>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</si>
  <si>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</si>
  <si>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</si>
  <si>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</si>
  <si>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</si>
  <si>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</si>
  <si>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</si>
  <si>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</si>
  <si>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</si>
  <si>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</si>
  <si>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</si>
  <si>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</si>
  <si>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</si>
  <si>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</si>
  <si>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</si>
  <si>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</si>
  <si>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</si>
  <si>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</si>
  <si>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</si>
  <si>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</si>
  <si>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</si>
  <si>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</si>
  <si>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</si>
  <si>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</si>
  <si>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</si>
  <si>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</si>
  <si>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</si>
  <si>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</si>
  <si>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</si>
  <si>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</si>
  <si>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</si>
  <si>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</si>
  <si>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</si>
  <si>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</si>
  <si>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</si>
  <si>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</si>
  <si>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</si>
  <si>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</si>
  <si>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</si>
  <si>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</si>
  <si>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</si>
  <si>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</si>
  <si>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</si>
  <si>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</si>
  <si>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</si>
  <si>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</si>
  <si>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</si>
  <si>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</si>
  <si>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</si>
  <si>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</si>
  <si>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</si>
  <si>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</si>
  <si>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</si>
  <si>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</si>
  <si>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</si>
  <si>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</si>
  <si>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</si>
  <si>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</si>
  <si>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</si>
  <si>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</si>
  <si>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</si>
  <si>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</si>
  <si>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</si>
  <si>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</si>
  <si>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</si>
  <si>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</si>
  <si>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</si>
  <si>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</si>
  <si>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</si>
  <si>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</si>
  <si>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</si>
  <si>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</si>
  <si>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</si>
  <si>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</si>
  <si>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</si>
  <si>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</si>
  <si>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</si>
  <si>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</si>
  <si>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</si>
  <si>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</si>
  <si>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</si>
  <si>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</si>
  <si>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</si>
  <si>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</si>
  <si>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</si>
  <si>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</si>
  <si>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</si>
  <si>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</si>
  <si>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</si>
  <si>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</si>
  <si>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</si>
  <si>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</si>
  <si>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</si>
  <si>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</si>
  <si>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</si>
  <si>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</si>
  <si>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</si>
  <si>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</si>
  <si>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</si>
  <si>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</si>
  <si>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</si>
  <si>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</si>
  <si>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</si>
  <si>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</si>
  <si>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</si>
  <si>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</si>
  <si>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</si>
  <si>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</si>
  <si>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</si>
  <si>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</si>
  <si>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</si>
  <si>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</si>
  <si>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</si>
  <si>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</si>
  <si>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</si>
  <si>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</si>
  <si>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</si>
  <si>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</si>
  <si>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</si>
  <si>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</si>
  <si>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</si>
  <si>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</si>
  <si>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</si>
  <si>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</si>
  <si>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</si>
  <si>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</si>
  <si>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</si>
  <si>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</si>
  <si>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</si>
  <si>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</si>
  <si>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</si>
  <si>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</si>
  <si>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</si>
  <si>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</si>
  <si>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</si>
  <si>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</si>
  <si>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</si>
  <si>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</si>
  <si>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</si>
  <si>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</si>
  <si>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</si>
  <si>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</si>
  <si>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</si>
  <si>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</si>
  <si>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</si>
  <si>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</si>
  <si>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</si>
  <si>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</si>
  <si>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</si>
  <si>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</si>
  <si>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</si>
  <si>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</si>
  <si>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</si>
  <si>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</si>
  <si>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</si>
  <si>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</si>
  <si>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</si>
  <si>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</si>
  <si>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</si>
  <si>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</si>
  <si>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</si>
  <si>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</si>
  <si>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</si>
  <si>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</si>
  <si>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</si>
  <si>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</si>
  <si>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</si>
  <si>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</si>
  <si>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</si>
  <si>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</si>
  <si>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</si>
  <si>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</si>
  <si>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</si>
  <si>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</si>
  <si>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</si>
  <si>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</si>
  <si>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</si>
  <si>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</si>
  <si>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</si>
  <si>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</si>
  <si>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</si>
  <si>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</si>
  <si>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</si>
  <si>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</si>
  <si>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</si>
  <si>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</si>
  <si>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</si>
  <si>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</si>
  <si>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</si>
  <si>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</si>
  <si>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</si>
  <si>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</si>
  <si>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</si>
  <si>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</si>
  <si>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</si>
  <si>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</si>
  <si>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</si>
  <si>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</si>
  <si>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</si>
  <si>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</si>
  <si>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</si>
  <si>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</si>
  <si>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</si>
  <si>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</si>
  <si>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</si>
  <si>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</si>
  <si>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</si>
  <si>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</si>
  <si>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</si>
  <si>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</si>
  <si>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</si>
  <si>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</si>
  <si>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</si>
  <si>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</si>
  <si>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</si>
  <si>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</si>
  <si>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</si>
  <si>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</si>
  <si>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</si>
  <si>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</si>
  <si>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</si>
  <si>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</si>
  <si>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</si>
  <si>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</si>
  <si>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</si>
  <si>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</si>
  <si>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</si>
  <si>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</si>
  <si>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</si>
  <si>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</si>
  <si>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</si>
  <si>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</si>
  <si>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</si>
  <si>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</si>
  <si>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</si>
  <si>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</si>
  <si>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</si>
  <si>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</si>
  <si>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</si>
  <si>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</si>
  <si>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</si>
  <si>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</si>
  <si>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</si>
  <si>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</si>
  <si>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</si>
  <si>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</si>
  <si>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</si>
  <si>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</si>
  <si>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</si>
  <si>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</si>
  <si>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</si>
  <si>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</si>
  <si>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</si>
  <si>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</si>
  <si>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</si>
  <si>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</si>
  <si>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</si>
  <si>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</si>
  <si>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</si>
  <si>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</si>
  <si>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</si>
  <si>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</si>
  <si>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</si>
  <si>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</si>
  <si>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</si>
  <si>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</si>
  <si>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</si>
  <si>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</si>
  <si>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</si>
  <si>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</si>
  <si>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</si>
  <si>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</si>
  <si>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</si>
  <si>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</si>
  <si>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</si>
  <si>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</si>
  <si>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</si>
  <si>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</si>
  <si>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</si>
  <si>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</si>
  <si>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</si>
  <si>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</si>
  <si>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</si>
  <si>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</si>
  <si>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</si>
  <si>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</si>
  <si>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</si>
  <si>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</si>
  <si>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</si>
  <si>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</si>
  <si>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</si>
  <si>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</si>
  <si>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</si>
  <si>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</si>
  <si>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</si>
  <si>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</si>
  <si>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</si>
  <si>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</si>
  <si>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</si>
  <si>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</si>
  <si>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</si>
  <si>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</si>
  <si>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</si>
  <si>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</si>
  <si>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</si>
  <si>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</si>
  <si>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</si>
  <si>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</si>
  <si>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</si>
  <si>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</si>
  <si>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</si>
  <si>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</si>
  <si>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</si>
  <si>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</si>
  <si>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</si>
  <si>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</si>
  <si>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</si>
  <si>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</si>
  <si>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</si>
  <si>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</si>
  <si>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</si>
  <si>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</si>
  <si>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</si>
  <si>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</si>
  <si>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</si>
  <si>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</si>
  <si>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</si>
  <si>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</si>
  <si>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</si>
  <si>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</si>
  <si>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</si>
  <si>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</si>
  <si>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</si>
  <si>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</si>
  <si>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</si>
  <si>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</si>
  <si>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</si>
  <si>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</si>
  <si>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</si>
  <si>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</si>
  <si>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</si>
  <si>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</si>
  <si>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</si>
  <si>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</si>
  <si>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</si>
  <si>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</si>
  <si>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</si>
  <si>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</si>
  <si>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</si>
  <si>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</si>
  <si>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</si>
  <si>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</si>
  <si>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</si>
  <si>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</si>
  <si>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</si>
  <si>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</si>
  <si>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</si>
  <si>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</si>
  <si>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</si>
  <si>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</si>
  <si>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</si>
  <si>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</si>
  <si>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</si>
  <si>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</si>
  <si>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</si>
  <si>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</si>
  <si>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</si>
  <si>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</si>
  <si>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</si>
  <si>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</si>
  <si>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</si>
  <si>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</si>
  <si>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</si>
  <si>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</si>
  <si>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</si>
  <si>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</si>
  <si>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</si>
  <si>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</si>
  <si>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</si>
  <si>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</si>
  <si>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</si>
  <si>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</si>
  <si>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</si>
  <si>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</si>
  <si>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</si>
  <si>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</si>
  <si>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</si>
  <si>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</si>
  <si>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</si>
  <si>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</si>
  <si>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</si>
  <si>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</si>
  <si>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</si>
  <si>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</si>
  <si>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</si>
  <si>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</si>
  <si>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</si>
  <si>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</si>
  <si>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</si>
  <si>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</si>
  <si>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</si>
  <si>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</si>
  <si>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</si>
  <si>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</si>
  <si>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</si>
  <si>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</si>
  <si>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</si>
  <si>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</si>
  <si>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</si>
  <si>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</si>
  <si>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</si>
  <si>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</si>
  <si>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</si>
  <si>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</si>
  <si>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</si>
  <si>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</si>
  <si>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</si>
  <si>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</si>
  <si>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</si>
  <si>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</si>
  <si>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</si>
  <si>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</si>
  <si>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</si>
  <si>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</si>
  <si>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</si>
  <si>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</si>
  <si>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</si>
  <si>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</si>
  <si>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</si>
  <si>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</si>
  <si>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</si>
  <si>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</si>
  <si>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</si>
  <si>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</si>
  <si>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</si>
  <si>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</si>
  <si>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</si>
  <si>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</si>
  <si>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</si>
  <si>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</si>
  <si>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</si>
  <si>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</si>
  <si>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</si>
  <si>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</si>
  <si>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</si>
  <si>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</si>
  <si>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</si>
  <si>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</si>
  <si>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</si>
  <si>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</si>
  <si>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</si>
  <si>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</si>
  <si>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</si>
  <si>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</si>
  <si>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</si>
  <si>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</si>
  <si>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</si>
  <si>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</si>
  <si>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</si>
  <si>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</si>
  <si>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</si>
  <si>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</si>
  <si>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</si>
  <si>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</si>
  <si>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</si>
  <si>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</si>
  <si>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</si>
  <si>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</si>
  <si>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</si>
  <si>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</si>
  <si>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</si>
  <si>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</si>
  <si>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</si>
  <si>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</si>
  <si>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</si>
  <si>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</si>
  <si>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</si>
  <si>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</si>
  <si>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</si>
  <si>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</si>
  <si>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</si>
  <si>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</si>
  <si>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</si>
  <si>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</si>
  <si>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</si>
  <si>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</si>
  <si>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</si>
  <si>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</si>
  <si>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</si>
  <si>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</si>
  <si>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</si>
  <si>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</si>
  <si>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</si>
  <si>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</si>
  <si>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</si>
  <si>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</si>
  <si>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</si>
  <si>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</si>
  <si>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</si>
  <si>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</si>
  <si>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</si>
  <si>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</si>
  <si>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</si>
  <si>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</si>
  <si>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</si>
  <si>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</si>
  <si>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</si>
  <si>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</si>
  <si>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</si>
  <si>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</si>
  <si>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</si>
  <si>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</si>
  <si>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</si>
  <si>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</si>
  <si>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</si>
  <si>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</si>
  <si>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</si>
  <si>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</si>
  <si>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</si>
  <si>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</si>
  <si>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</si>
  <si>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</si>
  <si>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</si>
  <si>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</si>
  <si>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</si>
  <si>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</si>
  <si>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</si>
  <si>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</si>
  <si>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</si>
  <si>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</si>
  <si>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</si>
  <si>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</si>
  <si>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</si>
  <si>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</si>
  <si>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</si>
  <si>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</si>
  <si>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</si>
  <si>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</si>
  <si>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</si>
  <si>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</si>
  <si>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</si>
  <si>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</si>
  <si>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</si>
  <si>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</si>
  <si>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</si>
  <si>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</si>
  <si>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</si>
  <si>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</si>
  <si>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</si>
  <si>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</si>
  <si>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</si>
  <si>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</si>
  <si>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</si>
  <si>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</si>
  <si>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</si>
  <si>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</si>
  <si>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</si>
  <si>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</si>
  <si>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</si>
  <si>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</si>
  <si>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</si>
  <si>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</si>
  <si>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</si>
  <si>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</si>
  <si>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</si>
  <si>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</si>
  <si>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</si>
  <si>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</si>
  <si>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</si>
  <si>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</si>
  <si>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</si>
  <si>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</si>
  <si>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</si>
  <si>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</si>
  <si>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</si>
  <si>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</si>
  <si>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</si>
  <si>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</si>
  <si>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</si>
  <si>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</si>
  <si>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</si>
  <si>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</si>
  <si>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</si>
  <si>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</si>
  <si>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</si>
  <si>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</si>
  <si>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</si>
  <si>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</si>
  <si>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</si>
  <si>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</si>
  <si>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</si>
  <si>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</si>
  <si>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</si>
  <si>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</si>
  <si>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</si>
  <si>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</si>
  <si>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</si>
  <si>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</si>
  <si>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</si>
  <si>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</si>
  <si>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</si>
  <si>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</si>
  <si>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</si>
  <si>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</si>
  <si>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</si>
  <si>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</si>
  <si>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</si>
  <si>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</si>
  <si>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</si>
  <si>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</si>
  <si>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</si>
  <si>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</si>
  <si>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</si>
  <si>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</si>
  <si>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</si>
  <si>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</si>
  <si>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</si>
  <si>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</si>
  <si>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</si>
  <si>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</si>
  <si>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</si>
  <si>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</si>
  <si>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</si>
  <si>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</si>
  <si>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</si>
  <si>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</si>
  <si>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</si>
  <si>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</si>
  <si>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</si>
  <si>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</si>
  <si>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</si>
  <si>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</si>
  <si>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</si>
  <si>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</si>
  <si>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</si>
  <si>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</si>
  <si>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</si>
  <si>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</si>
  <si>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</si>
  <si>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</si>
  <si>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</si>
  <si>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</si>
  <si>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</si>
  <si>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</si>
  <si>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</si>
  <si>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</si>
  <si>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</si>
  <si>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</si>
  <si>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</si>
  <si>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</si>
  <si>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</si>
  <si>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</si>
  <si>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</si>
  <si>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</si>
  <si>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</si>
  <si>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</si>
  <si>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</si>
  <si>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</si>
  <si>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</si>
  <si>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</si>
  <si>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</si>
  <si>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</si>
  <si>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</si>
  <si>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</si>
  <si>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</si>
  <si>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</si>
  <si>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</si>
  <si>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</si>
  <si>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</si>
  <si>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</si>
  <si>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</si>
  <si>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</si>
  <si>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</si>
  <si>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</si>
  <si>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</si>
  <si>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</si>
  <si>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</si>
  <si>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</si>
  <si>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</si>
  <si>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</si>
  <si>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</si>
  <si>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</si>
  <si>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</si>
  <si>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</si>
  <si>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</si>
  <si>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</si>
  <si>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</si>
  <si>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</si>
  <si>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</si>
  <si>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</si>
  <si>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</si>
  <si>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</si>
  <si>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</si>
  <si>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</si>
  <si>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</si>
  <si>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</si>
  <si>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</si>
  <si>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</si>
  <si>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</si>
  <si>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</si>
  <si>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</si>
  <si>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</si>
  <si>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</si>
  <si>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</si>
  <si>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</si>
  <si>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</si>
  <si>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</si>
  <si>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</si>
  <si>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</si>
  <si>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</si>
  <si>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</si>
  <si>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</si>
  <si>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</si>
  <si>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</si>
  <si>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</si>
  <si>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</si>
  <si>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</si>
  <si>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</si>
  <si>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</si>
  <si>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</si>
  <si>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</si>
  <si>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</si>
  <si>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</si>
  <si>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</si>
  <si>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</si>
  <si>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</si>
  <si>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</si>
  <si>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</si>
  <si>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</si>
  <si>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</si>
  <si>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</si>
  <si>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</si>
  <si>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</si>
  <si>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</si>
  <si>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</si>
  <si>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</si>
  <si>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</si>
  <si>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</si>
  <si>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</si>
  <si>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</si>
  <si>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</si>
  <si>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</si>
  <si>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</si>
  <si>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</si>
  <si>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</si>
  <si>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</si>
  <si>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</si>
  <si>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</si>
  <si>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</si>
  <si>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</si>
  <si>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</si>
  <si>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</si>
  <si>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</si>
  <si>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</si>
  <si>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</si>
  <si>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</si>
  <si>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</si>
  <si>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</si>
  <si>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</si>
  <si>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</si>
  <si>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</si>
  <si>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</si>
  <si>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</si>
  <si>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</si>
  <si>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</si>
  <si>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</si>
  <si>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</si>
  <si>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</si>
  <si>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</si>
  <si>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</si>
  <si>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</si>
  <si>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</si>
  <si>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</si>
  <si>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</si>
  <si>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</si>
  <si>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</si>
  <si>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</si>
  <si>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</si>
  <si>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</si>
  <si>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</si>
  <si>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</si>
  <si>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</si>
  <si>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</si>
  <si>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</si>
  <si>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</si>
  <si>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</si>
  <si>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</si>
  <si>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</si>
  <si>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</si>
  <si>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</si>
  <si>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</si>
  <si>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</si>
  <si>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</si>
  <si>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</si>
  <si>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</si>
  <si>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</si>
  <si>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</si>
  <si>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</si>
  <si>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</si>
  <si>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</si>
  <si>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</si>
  <si>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</si>
  <si>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</si>
  <si>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</si>
  <si>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</si>
  <si>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</si>
  <si>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</si>
  <si>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</si>
  <si>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</si>
  <si>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</si>
  <si>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</si>
  <si>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</si>
  <si>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</si>
  <si>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</si>
  <si>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</si>
  <si>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</si>
  <si>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</si>
  <si>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</si>
  <si>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</si>
  <si>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</si>
  <si>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</si>
  <si>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</si>
  <si>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</si>
  <si>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</si>
  <si>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</si>
  <si>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</si>
  <si>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</si>
  <si>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</si>
  <si>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</si>
  <si>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</si>
  <si>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</si>
  <si>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</si>
  <si>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</si>
  <si>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</si>
  <si>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</si>
  <si>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</si>
  <si>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</si>
  <si>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</si>
  <si>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</si>
  <si>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</si>
  <si>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</si>
  <si>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</si>
  <si>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</si>
  <si>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</si>
  <si>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</si>
  <si>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</si>
  <si>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</si>
  <si>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</si>
  <si>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</si>
  <si>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</si>
  <si>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</si>
  <si>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</si>
  <si>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</si>
  <si>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</si>
  <si>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</si>
  <si>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</si>
  <si>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</si>
  <si>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</si>
  <si>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</si>
  <si>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</si>
  <si>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</si>
  <si>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</si>
  <si>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</si>
  <si>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</si>
  <si>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</si>
  <si>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</si>
  <si>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</si>
  <si>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</si>
  <si>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</si>
  <si>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</si>
  <si>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</si>
  <si>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</si>
  <si>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</si>
  <si>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</si>
  <si>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</si>
  <si>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</si>
  <si>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</si>
  <si>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</si>
  <si>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</si>
  <si>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</si>
  <si>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</si>
  <si>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</si>
  <si>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</si>
  <si>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</si>
  <si>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</si>
  <si>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</si>
  <si>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</si>
  <si>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</si>
  <si>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</si>
  <si>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</si>
  <si>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</si>
  <si>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</si>
  <si>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</si>
  <si>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</si>
  <si>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</si>
  <si>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</si>
  <si>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</si>
  <si>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</si>
  <si>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</si>
  <si>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</si>
  <si>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</si>
  <si>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</si>
  <si>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</si>
  <si>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</si>
  <si>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</si>
  <si>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</si>
  <si>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</si>
  <si>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</si>
  <si>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</si>
  <si>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</si>
  <si>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</si>
  <si>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</si>
  <si>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</si>
  <si>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</si>
  <si>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</si>
  <si>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</si>
  <si>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</si>
  <si>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</si>
  <si>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</si>
  <si>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</si>
  <si>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</si>
  <si>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</si>
  <si>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</si>
  <si>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</si>
  <si>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</si>
  <si>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</si>
  <si>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</si>
  <si>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</si>
  <si>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</si>
  <si>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</si>
  <si>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</si>
  <si>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</si>
  <si>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</si>
  <si>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</si>
  <si>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</si>
  <si>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</si>
  <si>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</si>
  <si>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</si>
  <si>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</si>
  <si>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</si>
  <si>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</si>
  <si>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</si>
  <si>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</si>
  <si>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</si>
  <si>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</si>
  <si>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</si>
  <si>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</si>
  <si>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</si>
  <si>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</si>
  <si>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</si>
  <si>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</si>
  <si>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</si>
  <si>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</si>
  <si>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</si>
  <si>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</si>
  <si>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</si>
  <si>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</si>
  <si>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</si>
  <si>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</si>
  <si>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</si>
  <si>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</si>
  <si>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</si>
  <si>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</si>
  <si>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</si>
  <si>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</si>
  <si>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</si>
  <si>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</si>
  <si>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</si>
  <si>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</si>
  <si>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</si>
  <si>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</si>
  <si>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</si>
  <si>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</si>
  <si>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</si>
  <si>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</si>
  <si>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</si>
  <si>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</si>
  <si>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</si>
  <si>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</si>
  <si>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</si>
  <si>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</si>
  <si>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</si>
  <si>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</si>
  <si>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</si>
  <si>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</si>
  <si>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</si>
  <si>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</si>
  <si>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</si>
  <si>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</si>
  <si>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</si>
  <si>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</si>
  <si>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</si>
  <si>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</si>
  <si>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</si>
  <si>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</si>
  <si>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</si>
  <si>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</si>
  <si>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</si>
  <si>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</si>
  <si>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</si>
  <si>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</si>
  <si>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</si>
  <si>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</si>
  <si>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</si>
  <si>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</si>
  <si>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</si>
  <si>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</si>
  <si>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</si>
  <si>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</si>
  <si>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</si>
  <si>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</si>
  <si>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</si>
  <si>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</si>
  <si>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</si>
  <si>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</si>
  <si>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</si>
  <si>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</si>
  <si>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</si>
  <si>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</si>
  <si>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</si>
  <si>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</si>
  <si>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</si>
  <si>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</si>
  <si>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</si>
  <si>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</si>
  <si>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</si>
  <si>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</si>
  <si>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</si>
  <si>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</si>
  <si>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</si>
  <si>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</si>
  <si>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</si>
  <si>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</si>
  <si>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</si>
  <si>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</si>
  <si>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</si>
  <si>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</si>
  <si>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</si>
  <si>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</si>
  <si>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</si>
  <si>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</si>
  <si>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</si>
  <si>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</si>
  <si>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</si>
  <si>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</si>
  <si>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</si>
  <si>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</si>
  <si>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</si>
  <si>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</si>
  <si>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</si>
  <si>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</si>
  <si>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</si>
  <si>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</si>
  <si>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</si>
  <si>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</si>
  <si>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</si>
  <si>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</si>
  <si>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</si>
  <si>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</si>
  <si>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</si>
  <si>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</si>
  <si>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</si>
  <si>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</si>
  <si>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</si>
  <si>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</si>
  <si>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</si>
  <si>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</si>
  <si>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</si>
  <si>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</si>
  <si>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</si>
  <si>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</si>
  <si>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</si>
  <si>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</si>
  <si>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</si>
  <si>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</si>
  <si>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</si>
  <si>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</si>
  <si>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</si>
  <si>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</si>
  <si>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</si>
  <si>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</si>
  <si>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</si>
  <si>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</si>
  <si>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</si>
  <si>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</si>
  <si>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</si>
  <si>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</si>
  <si>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</si>
  <si>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</si>
  <si>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</si>
  <si>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</si>
  <si>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</si>
  <si>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</si>
  <si>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</si>
  <si>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</si>
  <si>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</si>
  <si>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</si>
  <si>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</si>
  <si>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</si>
  <si>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</si>
  <si>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</si>
  <si>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</si>
  <si>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</si>
  <si>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</si>
  <si>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</si>
  <si>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</si>
  <si>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</si>
  <si>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</si>
  <si>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</si>
  <si>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</si>
  <si>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</si>
  <si>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</si>
  <si>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</si>
  <si>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</si>
  <si>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</si>
  <si>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</si>
  <si>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</si>
  <si>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</si>
  <si>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</si>
  <si>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</si>
  <si>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</si>
  <si>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</si>
  <si>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</si>
  <si>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</si>
  <si>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</si>
  <si>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</si>
  <si>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</si>
  <si>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</si>
  <si>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</si>
  <si>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</si>
  <si>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</si>
  <si>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</si>
  <si>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</si>
  <si>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</si>
  <si>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</si>
  <si>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</si>
  <si>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</si>
  <si>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</si>
  <si>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</si>
  <si>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</si>
  <si>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</si>
  <si>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</si>
  <si>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</si>
  <si>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</si>
  <si>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</si>
  <si>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</si>
  <si>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</si>
  <si>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</si>
  <si>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</si>
  <si>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</si>
  <si>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</si>
  <si>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</si>
  <si>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</si>
  <si>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</si>
  <si>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</si>
  <si>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</si>
  <si>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</si>
  <si>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</si>
  <si>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</si>
  <si>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</si>
  <si>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</si>
  <si>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</si>
  <si>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</si>
  <si>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</si>
  <si>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</si>
  <si>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</si>
  <si>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</si>
  <si>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</si>
  <si>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</si>
  <si>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</si>
  <si>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</si>
  <si>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</si>
  <si>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</si>
  <si>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</si>
  <si>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</si>
  <si>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</si>
  <si>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</si>
  <si>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</si>
  <si>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</si>
  <si>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</si>
  <si>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</si>
  <si>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</si>
  <si>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</si>
  <si>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</si>
  <si>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</si>
  <si>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</si>
  <si>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</si>
  <si>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</si>
  <si>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</si>
  <si>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</si>
  <si>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</si>
  <si>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</si>
  <si>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</si>
  <si>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</si>
  <si>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</si>
  <si>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</si>
  <si>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</si>
  <si>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</si>
  <si>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</si>
  <si>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</si>
  <si>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</si>
  <si>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</si>
  <si>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</si>
  <si>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</si>
  <si>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</si>
  <si>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</si>
  <si>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</si>
  <si>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</si>
  <si>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</si>
  <si>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</si>
  <si>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</si>
  <si>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</si>
  <si>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</si>
  <si>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</si>
  <si>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</si>
  <si>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</si>
  <si>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</si>
  <si>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</si>
  <si>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</si>
  <si>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</si>
  <si>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</si>
  <si>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</si>
  <si>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</si>
  <si>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</si>
  <si>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</si>
  <si>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</si>
  <si>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</si>
  <si>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</si>
  <si>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</si>
  <si>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</si>
  <si>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</si>
  <si>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</si>
  <si>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</si>
  <si>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</si>
  <si>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</si>
  <si>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</si>
  <si>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</si>
  <si>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</si>
  <si>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</si>
  <si>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</si>
  <si>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</si>
  <si>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</si>
  <si>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</si>
  <si>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</si>
  <si>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</si>
  <si>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</si>
  <si>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</si>
  <si>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</si>
  <si>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</si>
  <si>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</si>
  <si>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</si>
  <si>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</si>
  <si>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</si>
  <si>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</si>
  <si>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</si>
  <si>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</si>
  <si>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</si>
  <si>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</si>
  <si>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</si>
  <si>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</si>
  <si>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</si>
  <si>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</si>
  <si>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</si>
  <si>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</si>
  <si>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</si>
  <si>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</si>
  <si>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</si>
  <si>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</si>
  <si>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</si>
  <si>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</si>
  <si>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</si>
  <si>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</si>
  <si>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</si>
  <si>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</si>
  <si>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</si>
  <si>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</si>
  <si>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</si>
  <si>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</si>
  <si>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</si>
  <si>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</si>
  <si>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</si>
  <si>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</si>
  <si>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</si>
  <si>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</si>
  <si>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</si>
  <si>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</si>
  <si>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</si>
  <si>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</si>
  <si>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</si>
  <si>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</si>
  <si>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</si>
  <si>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</si>
  <si>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</si>
  <si>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</si>
  <si>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</si>
  <si>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</si>
  <si>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</si>
  <si>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</si>
  <si>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</si>
  <si>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</si>
  <si>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</si>
  <si>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</si>
  <si>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</si>
  <si>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</si>
  <si>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</si>
  <si>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</si>
  <si>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</si>
  <si>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</si>
  <si>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</si>
  <si>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</si>
  <si>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</si>
  <si>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</si>
  <si>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</si>
  <si>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</si>
  <si>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</si>
  <si>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</si>
  <si>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</si>
  <si>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</si>
  <si>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</si>
  <si>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</si>
  <si>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</si>
  <si>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</si>
  <si>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</si>
  <si>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</si>
  <si>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</si>
  <si>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</si>
  <si>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</si>
  <si>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</si>
  <si>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</si>
  <si>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</si>
  <si>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</si>
  <si>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</si>
  <si>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</si>
  <si>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</si>
  <si>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</si>
  <si>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</si>
  <si>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</si>
  <si>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</si>
  <si>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</si>
  <si>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</si>
  <si>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</si>
  <si>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</si>
  <si>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</si>
  <si>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</si>
  <si>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</si>
  <si>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</si>
  <si>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</si>
  <si>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</si>
  <si>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</si>
  <si>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</si>
  <si>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</si>
  <si>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</si>
  <si>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</si>
  <si>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</si>
  <si>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</si>
  <si>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</si>
  <si>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</si>
  <si>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</si>
  <si>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</si>
  <si>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</si>
  <si>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</si>
  <si>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</si>
  <si>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</si>
  <si>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</si>
  <si>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</si>
  <si>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</si>
  <si>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</si>
  <si>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</si>
  <si>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</si>
  <si>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</si>
  <si>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</si>
  <si>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</si>
  <si>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</si>
  <si>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</si>
  <si>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</si>
  <si>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</si>
  <si>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</si>
  <si>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</si>
  <si>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</si>
  <si>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</si>
  <si>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</si>
  <si>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</si>
  <si>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</si>
  <si>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</si>
  <si>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</si>
  <si>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</si>
  <si>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</si>
  <si>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</si>
  <si>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</si>
  <si>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</si>
  <si>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</si>
  <si>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</si>
  <si>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</si>
  <si>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</si>
  <si>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</si>
  <si>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</si>
  <si>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</si>
  <si>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</si>
  <si>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</si>
  <si>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</si>
  <si>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</si>
  <si>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</si>
  <si>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</si>
  <si>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</si>
  <si>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</si>
  <si>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</si>
  <si>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</si>
  <si>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</si>
  <si>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</si>
  <si>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</si>
  <si>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</si>
  <si>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</si>
  <si>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</si>
  <si>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</si>
  <si>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</si>
  <si>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</si>
  <si>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</si>
  <si>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</si>
  <si>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</si>
  <si>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</si>
  <si>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</si>
  <si>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</si>
  <si>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</si>
  <si>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</si>
  <si>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</si>
  <si>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</si>
  <si>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</si>
  <si>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</si>
  <si>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</si>
  <si>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</si>
  <si>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</si>
  <si>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</si>
  <si>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</si>
  <si>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</si>
  <si>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</si>
  <si>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</si>
  <si>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</si>
  <si>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</si>
  <si>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</si>
  <si>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</si>
  <si>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</si>
  <si>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</si>
  <si>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</si>
  <si>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</si>
  <si>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</si>
  <si>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</si>
  <si>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</si>
  <si>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</si>
  <si>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</si>
  <si>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</si>
  <si>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</si>
  <si>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</si>
  <si>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</si>
  <si>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</si>
  <si>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</si>
  <si>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</si>
  <si>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</si>
  <si>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</si>
  <si>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</si>
  <si>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</si>
  <si>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</si>
  <si>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</si>
  <si>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</si>
  <si>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</si>
  <si>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</si>
  <si>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</si>
  <si>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</si>
  <si>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</si>
  <si>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</si>
  <si>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</si>
  <si>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</si>
  <si>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</si>
  <si>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</si>
  <si>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</si>
  <si>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</si>
  <si>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</si>
  <si>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</si>
  <si>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</si>
  <si>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</si>
  <si>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</si>
  <si>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</si>
  <si>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</si>
  <si>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</si>
  <si>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</si>
  <si>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</si>
  <si>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</si>
  <si>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</si>
  <si>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</si>
  <si>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</si>
  <si>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</si>
  <si>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</si>
  <si>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</si>
  <si>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</si>
  <si>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</si>
  <si>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</si>
  <si>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</si>
  <si>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</si>
  <si>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</si>
  <si>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</si>
  <si>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</si>
  <si>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</si>
  <si>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</si>
  <si>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</si>
  <si>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</si>
  <si>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</si>
  <si>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</si>
  <si>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</si>
  <si>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</si>
  <si>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</si>
  <si>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</si>
  <si>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</si>
  <si>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</si>
  <si>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</si>
  <si>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</si>
  <si>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</si>
  <si>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</si>
  <si>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</si>
  <si>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</si>
  <si>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</si>
  <si>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</si>
  <si>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</si>
  <si>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</si>
  <si>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</si>
  <si>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</si>
  <si>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</si>
  <si>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</si>
  <si>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</si>
  <si>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</si>
  <si>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</si>
  <si>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</si>
  <si>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</si>
  <si>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</si>
  <si>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</si>
  <si>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</si>
  <si>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</si>
  <si>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</si>
  <si>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</si>
  <si>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</si>
  <si>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</si>
  <si>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</si>
  <si>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</si>
  <si>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</si>
  <si>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</si>
  <si>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</si>
  <si>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</si>
  <si>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</si>
  <si>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</si>
  <si>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</si>
  <si>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</si>
  <si>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</si>
  <si>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</si>
  <si>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</si>
  <si>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</si>
  <si>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</si>
  <si>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</si>
  <si>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</si>
  <si>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</si>
  <si>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</si>
  <si>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</si>
  <si>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</si>
  <si>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</si>
  <si>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</si>
  <si>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</si>
  <si>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</si>
  <si>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</si>
  <si>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</si>
  <si>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</si>
  <si>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</si>
  <si>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</si>
  <si>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</si>
  <si>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</si>
  <si>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</si>
  <si>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</si>
  <si>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</si>
  <si>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</si>
  <si>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</si>
  <si>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</si>
  <si>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</si>
  <si>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</si>
  <si>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</si>
  <si>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</si>
  <si>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</si>
  <si>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</si>
  <si>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</si>
  <si>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</si>
  <si>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</si>
  <si>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</si>
  <si>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</si>
  <si>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</si>
  <si>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</si>
  <si>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</si>
  <si>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</si>
  <si>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</si>
  <si>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</si>
  <si>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</si>
  <si>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</si>
  <si>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</si>
  <si>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</si>
  <si>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</si>
  <si>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</si>
  <si>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</si>
  <si>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</si>
  <si>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</si>
  <si>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</si>
  <si>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</si>
  <si>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</si>
  <si>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</si>
  <si>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</si>
  <si>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</si>
  <si>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</si>
  <si>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</si>
  <si>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</si>
  <si>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</si>
  <si>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</si>
  <si>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</si>
  <si>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</si>
  <si>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</si>
  <si>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</si>
  <si>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</si>
  <si>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</si>
  <si>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</si>
  <si>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</si>
  <si>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</si>
  <si>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</si>
  <si>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</si>
  <si>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</si>
  <si>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</si>
  <si>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</si>
  <si>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</si>
  <si>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</si>
  <si>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</si>
  <si>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</si>
  <si>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</si>
  <si>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</si>
  <si>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</si>
  <si>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</si>
  <si>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</si>
  <si>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</si>
  <si>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</si>
  <si>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</si>
  <si>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</si>
  <si>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</si>
  <si>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</si>
  <si>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</si>
  <si>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</si>
  <si>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</si>
  <si>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</si>
  <si>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</si>
  <si>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</si>
  <si>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</si>
  <si>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</si>
  <si>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</si>
  <si>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</si>
  <si>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</si>
  <si>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</si>
  <si>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</si>
  <si>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</si>
  <si>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</si>
  <si>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</si>
  <si>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</si>
  <si>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</si>
  <si>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</si>
  <si>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</si>
  <si>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</si>
  <si>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</si>
  <si>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</si>
  <si>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</si>
  <si>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</si>
  <si>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</si>
  <si>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</si>
  <si>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</si>
  <si>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</si>
  <si>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</si>
  <si>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</si>
  <si>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</si>
  <si>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</si>
  <si>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</si>
  <si>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</si>
  <si>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</si>
  <si>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</si>
  <si>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</si>
  <si>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</si>
  <si>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</si>
  <si>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</si>
  <si>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</si>
  <si>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</si>
  <si>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</si>
  <si>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</si>
  <si>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</si>
  <si>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</si>
  <si>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</si>
  <si>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</si>
  <si>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</si>
  <si>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</si>
  <si>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</si>
  <si>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</si>
  <si>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</si>
  <si>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</si>
  <si>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</si>
  <si>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</si>
  <si>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</si>
  <si>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</si>
  <si>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</si>
  <si>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</si>
  <si>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</si>
  <si>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</si>
  <si>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</si>
  <si>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</si>
  <si>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</si>
  <si>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</si>
  <si>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</si>
  <si>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</si>
  <si>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</si>
  <si>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</si>
  <si>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</si>
  <si>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</si>
  <si>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</si>
  <si>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</si>
  <si>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</si>
  <si>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</si>
  <si>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</si>
  <si>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</si>
  <si>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</si>
  <si>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</si>
  <si>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</si>
  <si>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</si>
  <si>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</si>
  <si>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</si>
  <si>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</si>
  <si>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</si>
  <si>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</si>
  <si>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</si>
  <si>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</si>
  <si>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</si>
  <si>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</si>
  <si>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</si>
  <si>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</si>
  <si>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</si>
  <si>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</si>
  <si>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</si>
  <si>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</si>
  <si>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</si>
  <si>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</si>
  <si>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</si>
  <si>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</si>
  <si>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</si>
  <si>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</si>
  <si>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</si>
  <si>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</si>
  <si>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</si>
  <si>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</si>
  <si>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</si>
  <si>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</si>
  <si>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</si>
  <si>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</si>
  <si>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</si>
  <si>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</si>
  <si>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</si>
  <si>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</si>
  <si>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</si>
  <si>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</si>
  <si>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</si>
  <si>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</si>
  <si>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</si>
  <si>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</si>
  <si>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</si>
  <si>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</si>
  <si>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</si>
  <si>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</si>
  <si>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</si>
  <si>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</si>
  <si>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</si>
  <si>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</si>
  <si>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</si>
  <si>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</si>
  <si>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</si>
  <si>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</si>
  <si>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</si>
  <si>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</si>
  <si>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</si>
  <si>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</si>
  <si>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</si>
  <si>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</si>
  <si>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</si>
  <si>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</si>
  <si>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</si>
  <si>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</si>
  <si>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</si>
  <si>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</si>
  <si>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</si>
  <si>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</si>
  <si>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</si>
  <si>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</si>
  <si>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</si>
  <si>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</si>
  <si>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</si>
  <si>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</si>
  <si>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</si>
  <si>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</si>
  <si>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</si>
  <si>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</si>
  <si>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</si>
  <si>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</si>
  <si>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</si>
  <si>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</si>
  <si>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</si>
  <si>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</si>
  <si>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</si>
  <si>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</si>
  <si>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</si>
  <si>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</si>
  <si>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</si>
  <si>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</si>
  <si>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</si>
  <si>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</si>
  <si>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</si>
  <si>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</si>
  <si>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</si>
  <si>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</si>
  <si>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</si>
  <si>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</si>
  <si>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</si>
  <si>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</si>
  <si>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</si>
  <si>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</si>
  <si>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</si>
  <si>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</si>
  <si>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</si>
  <si>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</si>
  <si>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</si>
  <si>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</si>
  <si>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</si>
  <si>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</si>
  <si>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</si>
  <si>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</si>
  <si>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</si>
  <si>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</si>
  <si>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</si>
  <si>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</si>
  <si>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</si>
  <si>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</si>
  <si>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</si>
  <si>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</si>
  <si>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</si>
  <si>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</si>
  <si>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</si>
  <si>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</si>
  <si>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</si>
  <si>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</si>
  <si>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</si>
  <si>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</si>
  <si>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</si>
  <si>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</si>
  <si>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</si>
  <si>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</si>
  <si>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</si>
  <si>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</si>
  <si>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</si>
  <si>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</si>
  <si>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</si>
  <si>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</si>
  <si>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</si>
  <si>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</si>
  <si>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</si>
  <si>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</si>
  <si>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</si>
  <si>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</si>
  <si>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</si>
  <si>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</si>
  <si>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</si>
  <si>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</si>
  <si>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</si>
  <si>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</si>
  <si>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</si>
  <si>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</si>
  <si>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</si>
  <si>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</si>
  <si>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</si>
  <si>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</si>
  <si>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</si>
  <si>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</si>
  <si>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</si>
  <si>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</si>
  <si>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</si>
  <si>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</si>
  <si>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</si>
  <si>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</si>
  <si>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</si>
  <si>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</si>
  <si>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</si>
  <si>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</si>
  <si>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</si>
  <si>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</si>
  <si>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</si>
  <si>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</si>
  <si>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</si>
  <si>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</si>
  <si>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</si>
  <si>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</si>
  <si>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</si>
  <si>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</si>
  <si>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</si>
  <si>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</si>
  <si>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</si>
  <si>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</si>
  <si>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</si>
  <si>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</si>
  <si>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</si>
  <si>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</si>
  <si>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</si>
  <si>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</si>
  <si>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</si>
  <si>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</si>
  <si>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</si>
  <si>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</si>
  <si>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</si>
  <si>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</si>
  <si>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</si>
  <si>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</si>
  <si>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</si>
  <si>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</si>
  <si>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</si>
  <si>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</si>
  <si>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</si>
  <si>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</si>
  <si>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</si>
  <si>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</si>
  <si>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</si>
  <si>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</si>
  <si>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</si>
  <si>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</si>
  <si>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</si>
  <si>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</si>
  <si>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</si>
  <si>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</si>
  <si>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</si>
  <si>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</si>
  <si>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</si>
  <si>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</si>
  <si>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</si>
  <si>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</si>
  <si>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</si>
  <si>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</si>
  <si>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</si>
  <si>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</si>
  <si>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</si>
  <si>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</si>
  <si>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</si>
  <si>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</si>
  <si>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</si>
  <si>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</si>
  <si>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</si>
  <si>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</si>
  <si>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</si>
  <si>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</si>
  <si>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</si>
  <si>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</si>
  <si>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</si>
  <si>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</si>
  <si>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</si>
  <si>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</si>
  <si>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</si>
  <si>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</si>
  <si>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</si>
  <si>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</si>
  <si>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</si>
  <si>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</si>
  <si>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</si>
  <si>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</si>
  <si>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</si>
  <si>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</si>
  <si>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</si>
  <si>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</si>
  <si>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</si>
  <si>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</si>
  <si>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</si>
  <si>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</si>
  <si>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</si>
  <si>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</si>
  <si>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</si>
  <si>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</si>
  <si>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</si>
  <si>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</si>
  <si>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</si>
  <si>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</si>
  <si>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</si>
  <si>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</si>
  <si>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</si>
  <si>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</si>
  <si>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</si>
  <si>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</si>
  <si>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</si>
  <si>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</si>
  <si>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</si>
  <si>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</si>
  <si>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</si>
  <si>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</si>
  <si>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</si>
  <si>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</si>
  <si>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</si>
  <si>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</si>
  <si>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</si>
  <si>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</si>
  <si>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</si>
  <si>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</si>
  <si>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</si>
  <si>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</si>
  <si>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</si>
  <si>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</si>
  <si>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</si>
  <si>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</si>
  <si>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</si>
  <si>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</si>
  <si>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</si>
  <si>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</si>
  <si>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</si>
  <si>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</si>
  <si>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</si>
  <si>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</si>
  <si>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</si>
  <si>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</si>
  <si>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</si>
  <si>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</si>
  <si>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</si>
  <si>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</si>
  <si>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</si>
  <si>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</si>
  <si>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</si>
  <si>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</si>
  <si>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</si>
  <si>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</si>
  <si>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</si>
  <si>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</si>
  <si>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</si>
  <si>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</si>
  <si>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</si>
  <si>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</si>
  <si>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</si>
  <si>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</si>
  <si>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</si>
  <si>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</si>
  <si>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</si>
  <si>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</si>
  <si>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</si>
  <si>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</si>
  <si>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</si>
  <si>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</si>
  <si>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</si>
  <si>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</si>
  <si>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</si>
  <si>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</si>
  <si>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</si>
  <si>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</si>
  <si>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</si>
  <si>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</si>
  <si>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</si>
  <si>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</si>
  <si>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</si>
  <si>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</si>
  <si>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</si>
  <si>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</si>
  <si>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</si>
  <si>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</si>
  <si>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</si>
  <si>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</si>
  <si>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</si>
  <si>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</si>
  <si>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</si>
  <si>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</si>
  <si>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</si>
  <si>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</si>
  <si>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</si>
  <si>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</si>
  <si>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</si>
  <si>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</si>
  <si>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</si>
  <si>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</si>
  <si>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</si>
  <si>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</si>
  <si>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</si>
  <si>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</si>
  <si>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</si>
  <si>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</si>
  <si>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</si>
  <si>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</si>
  <si>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</si>
  <si>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</si>
  <si>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</si>
  <si>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</si>
  <si>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</si>
  <si>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</si>
  <si>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</si>
  <si>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</si>
  <si>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</si>
  <si>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</si>
  <si>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</si>
  <si>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</si>
  <si>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</si>
  <si>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</si>
  <si>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</si>
  <si>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</si>
  <si>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</si>
  <si>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</si>
  <si>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</si>
  <si>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</si>
  <si>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</si>
  <si>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</si>
  <si>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</si>
  <si>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</si>
  <si>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</si>
  <si>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</si>
  <si>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</si>
  <si>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</si>
  <si>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</si>
  <si>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</si>
  <si>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</si>
  <si>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</si>
  <si>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</si>
  <si>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</si>
  <si>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</si>
  <si>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</si>
  <si>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</si>
  <si>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</si>
  <si>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</si>
  <si>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</si>
  <si>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</si>
  <si>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</si>
  <si>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</si>
  <si>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</si>
  <si>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</si>
  <si>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</si>
  <si>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</si>
  <si>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</si>
  <si>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</si>
  <si>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</si>
  <si>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</si>
  <si>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</si>
  <si>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</si>
  <si>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</si>
  <si>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</si>
  <si>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</si>
  <si>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</si>
  <si>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</si>
  <si>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</si>
  <si>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</si>
  <si>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</si>
  <si>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</si>
  <si>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</si>
  <si>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</si>
  <si>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</si>
  <si>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</si>
  <si>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</si>
  <si>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</si>
  <si>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</si>
  <si>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</si>
  <si>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</si>
  <si>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</si>
  <si>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</si>
  <si>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</si>
  <si>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</si>
  <si>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</si>
  <si>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</si>
  <si>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</si>
  <si>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</si>
  <si>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</si>
  <si>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</si>
  <si>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</si>
  <si>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</si>
  <si>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</si>
  <si>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</si>
  <si>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</si>
  <si>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</si>
  <si>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</si>
  <si>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</si>
  <si>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</si>
  <si>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</si>
  <si>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</si>
  <si>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</si>
  <si>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</si>
  <si>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</si>
  <si>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</si>
  <si>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</si>
  <si>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</si>
  <si>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</si>
  <si>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</si>
  <si>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</si>
  <si>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</si>
  <si>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</si>
  <si>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</si>
  <si>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</si>
  <si>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</si>
  <si>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</si>
  <si>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</si>
  <si>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</si>
  <si>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</si>
  <si>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</si>
  <si>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</si>
  <si>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</si>
  <si>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</si>
  <si>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</si>
  <si>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</si>
  <si>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</si>
  <si>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</si>
  <si>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</si>
  <si>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</si>
  <si>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</si>
  <si>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</si>
  <si>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</si>
  <si>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</si>
  <si>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</si>
  <si>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</si>
  <si>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</si>
  <si>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</si>
  <si>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</si>
  <si>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</si>
  <si>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</si>
  <si>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</si>
  <si>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</si>
  <si>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</si>
  <si>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</si>
  <si>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</si>
  <si>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</si>
  <si>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</si>
  <si>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</si>
  <si>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</si>
  <si>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</si>
  <si>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</si>
  <si>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</si>
  <si>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</si>
  <si>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</si>
  <si>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</si>
  <si>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</si>
  <si>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</si>
  <si>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</si>
  <si>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</si>
  <si>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</si>
  <si>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</si>
  <si>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</si>
  <si>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</si>
  <si>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</si>
  <si>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</si>
  <si>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</si>
  <si>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</si>
  <si>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</si>
  <si>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</si>
  <si>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</si>
  <si>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</si>
  <si>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</si>
  <si>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</si>
  <si>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</si>
  <si>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</si>
  <si>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</si>
  <si>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</si>
  <si>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</si>
  <si>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</si>
  <si>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</si>
  <si>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</si>
  <si>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</si>
  <si>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</si>
  <si>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</si>
  <si>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</si>
  <si>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</si>
  <si>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</si>
  <si>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</si>
  <si>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</si>
  <si>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</si>
  <si>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</si>
  <si>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</si>
  <si>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</si>
  <si>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</si>
  <si>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</si>
  <si>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</si>
  <si>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</si>
  <si>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</si>
  <si>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</si>
  <si>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</si>
  <si>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</si>
  <si>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</si>
  <si>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</si>
  <si>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</si>
  <si>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</si>
  <si>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</si>
  <si>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</si>
  <si>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</si>
  <si>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</si>
  <si>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</si>
  <si>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</si>
  <si>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</si>
  <si>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</si>
  <si>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</si>
  <si>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</si>
  <si>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</si>
  <si>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</si>
  <si>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</si>
  <si>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</si>
  <si>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</si>
  <si>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</si>
  <si>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</si>
  <si>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</si>
  <si>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</si>
  <si>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</si>
  <si>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</si>
  <si>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</si>
  <si>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</si>
  <si>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</si>
  <si>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</si>
  <si>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</si>
  <si>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</si>
  <si>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</si>
  <si>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</si>
  <si>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</si>
  <si>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</si>
  <si>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</si>
  <si>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</si>
  <si>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</si>
  <si>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</si>
  <si>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</si>
  <si>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</si>
  <si>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</si>
  <si>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</si>
  <si>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</si>
  <si>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</si>
  <si>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</si>
  <si>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</si>
  <si>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</si>
  <si>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</si>
  <si>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</si>
  <si>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</si>
  <si>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</si>
  <si>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</si>
  <si>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</si>
  <si>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</si>
  <si>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</si>
  <si>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</si>
  <si>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</si>
  <si>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</si>
  <si>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</si>
  <si>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</si>
  <si>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</si>
  <si>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</si>
  <si>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</si>
  <si>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</si>
  <si>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</si>
  <si>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</si>
  <si>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</si>
  <si>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</si>
  <si>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</si>
  <si>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</si>
  <si>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</si>
  <si>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</si>
  <si>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</si>
  <si>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</si>
  <si>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</si>
  <si>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</si>
  <si>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</si>
  <si>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</si>
  <si>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</si>
  <si>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</si>
  <si>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</si>
  <si>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</si>
  <si>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</si>
  <si>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</si>
  <si>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</si>
  <si>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</si>
  <si>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</si>
  <si>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</si>
  <si>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</si>
  <si>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</si>
  <si>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</si>
  <si>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</si>
  <si>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</si>
  <si>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</si>
  <si>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</si>
  <si>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</si>
  <si>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</si>
  <si>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</si>
  <si>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</si>
  <si>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</si>
  <si>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</si>
  <si>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</si>
  <si>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</si>
  <si>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</si>
  <si>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</si>
  <si>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</si>
  <si>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</si>
  <si>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</si>
  <si>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</si>
  <si>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</si>
  <si>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</si>
  <si>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</si>
  <si>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</si>
  <si>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</si>
  <si>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</si>
  <si>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</si>
  <si>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</si>
  <si>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</si>
  <si>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</si>
  <si>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</si>
  <si>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</si>
  <si>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</si>
  <si>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</si>
  <si>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</si>
  <si>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</si>
  <si>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</si>
  <si>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</si>
  <si>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</si>
  <si>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</si>
  <si>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</si>
  <si>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</si>
  <si>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</si>
  <si>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</si>
  <si>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</si>
  <si>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</si>
  <si>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</si>
  <si>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</si>
  <si>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</si>
  <si>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</si>
  <si>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</si>
  <si>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</si>
  <si>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</si>
  <si>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</si>
  <si>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</si>
  <si>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</si>
  <si>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</si>
  <si>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</si>
  <si>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</si>
  <si>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</si>
  <si>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</si>
  <si>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</si>
  <si>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</si>
  <si>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</si>
  <si>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</si>
  <si>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</si>
  <si>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</si>
  <si>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</si>
  <si>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</si>
  <si>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</si>
  <si>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</si>
  <si>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</si>
  <si>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</si>
  <si>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</si>
  <si>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</si>
  <si>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</si>
  <si>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</si>
  <si>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</si>
  <si>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</si>
  <si>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</si>
  <si>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</si>
  <si>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</si>
  <si>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</si>
  <si>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</si>
  <si>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</si>
  <si>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</si>
  <si>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</si>
  <si>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</si>
  <si>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</si>
  <si>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</si>
  <si>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</si>
  <si>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</si>
  <si>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</si>
  <si>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</si>
  <si>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</si>
  <si>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</si>
  <si>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</si>
  <si>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</si>
  <si>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</si>
  <si>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</si>
  <si>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</si>
  <si>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</si>
  <si>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</si>
  <si>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</si>
  <si>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</si>
  <si>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</si>
  <si>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</si>
  <si>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</si>
  <si>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</si>
  <si>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</si>
  <si>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</si>
  <si>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</si>
  <si>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</si>
  <si>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</si>
  <si>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</si>
  <si>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</si>
  <si>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</si>
  <si>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</si>
  <si>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</si>
  <si>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</si>
  <si>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</si>
  <si>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</si>
  <si>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</si>
  <si>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</si>
  <si>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</si>
  <si>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</si>
  <si>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</si>
  <si>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</si>
  <si>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</si>
  <si>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</si>
  <si>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</si>
  <si>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</si>
  <si>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</si>
  <si>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</si>
  <si>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</si>
  <si>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</si>
  <si>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</si>
  <si>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</si>
  <si>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</si>
  <si>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</si>
  <si>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</si>
  <si>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</si>
  <si>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</si>
  <si>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</si>
  <si>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</si>
  <si>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</si>
  <si>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</si>
  <si>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</si>
  <si>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</si>
  <si>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</si>
  <si>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</si>
  <si>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</si>
  <si>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</si>
  <si>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</si>
  <si>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</si>
  <si>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</si>
  <si>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</si>
  <si>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</si>
  <si>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</si>
  <si>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</si>
  <si>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</si>
  <si>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</si>
  <si>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</si>
  <si>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</si>
  <si>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</si>
  <si>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</si>
  <si>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</si>
  <si>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</si>
  <si>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</si>
  <si>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</si>
  <si>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</si>
  <si>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</si>
  <si>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</si>
  <si>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</si>
  <si>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</si>
  <si>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</si>
  <si>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</si>
  <si>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</si>
  <si>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</si>
  <si>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</si>
  <si>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</si>
  <si>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</si>
  <si>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</si>
  <si>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</si>
  <si>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</si>
  <si>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</si>
  <si>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</si>
  <si>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</si>
  <si>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</si>
  <si>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</si>
  <si>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</si>
  <si>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</si>
  <si>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</si>
  <si>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</si>
  <si>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</si>
  <si>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</si>
  <si>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</si>
  <si>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</si>
  <si>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</si>
  <si>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</si>
  <si>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</si>
  <si>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</si>
  <si>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</si>
  <si>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</si>
  <si>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</si>
  <si>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</si>
  <si>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</si>
  <si>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</si>
  <si>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</si>
  <si>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</si>
  <si>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</si>
  <si>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</si>
  <si>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</si>
  <si>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</si>
  <si>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</si>
  <si>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</si>
  <si>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</si>
  <si>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</si>
  <si>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</si>
  <si>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</si>
  <si>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</si>
  <si>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</si>
  <si>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</si>
  <si>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</si>
  <si>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</si>
  <si>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</si>
  <si>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</si>
  <si>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</si>
  <si>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</si>
  <si>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</si>
  <si>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</si>
  <si>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</si>
  <si>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</si>
  <si>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</si>
  <si>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</si>
  <si>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</si>
  <si>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</si>
  <si>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</si>
  <si>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</si>
  <si>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</si>
  <si>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</si>
  <si>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</si>
  <si>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</si>
  <si>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</si>
  <si>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</si>
  <si>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</si>
  <si>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</si>
  <si>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</si>
  <si>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</si>
  <si>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</si>
  <si>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</si>
  <si>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</si>
  <si>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</si>
  <si>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</si>
  <si>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</si>
  <si>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</si>
  <si>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</si>
  <si>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</si>
  <si>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</si>
  <si>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</si>
  <si>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</si>
  <si>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</si>
  <si>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</si>
  <si>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</si>
  <si>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</si>
  <si>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</si>
  <si>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</si>
  <si>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</si>
  <si>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</si>
  <si>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</si>
  <si>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</si>
  <si>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</si>
  <si>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</si>
  <si>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</si>
  <si>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</si>
  <si>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</si>
  <si>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</si>
  <si>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</si>
  <si>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</si>
  <si>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</si>
  <si>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</si>
  <si>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</si>
  <si>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</si>
  <si>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</si>
  <si>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</si>
  <si>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</si>
  <si>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</si>
  <si>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</si>
  <si>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</si>
  <si>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</si>
  <si>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</si>
  <si>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</si>
  <si>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</si>
  <si>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</si>
  <si>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</si>
  <si>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</si>
  <si>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</si>
  <si>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</si>
  <si>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</si>
  <si>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</si>
  <si>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</si>
  <si>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</si>
  <si>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</si>
  <si>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</si>
  <si>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</si>
  <si>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</si>
  <si>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</si>
  <si>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</si>
  <si>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</si>
  <si>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</si>
  <si>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</si>
  <si>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</si>
  <si>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</si>
  <si>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</si>
  <si>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</si>
  <si>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</si>
  <si>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</si>
  <si>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</si>
  <si>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</si>
  <si>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</si>
  <si>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</si>
  <si>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</si>
  <si>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</si>
  <si>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</si>
  <si>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</si>
  <si>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</si>
  <si>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</si>
  <si>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</si>
  <si>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</si>
  <si>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</si>
  <si>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</si>
  <si>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</si>
  <si>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</si>
  <si>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</si>
  <si>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</si>
  <si>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</si>
  <si>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</si>
  <si>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</si>
  <si>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</si>
  <si>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</si>
  <si>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</si>
  <si>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</si>
  <si>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</si>
  <si>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</si>
  <si>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</si>
  <si>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</si>
  <si>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</si>
  <si>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</si>
  <si>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</si>
  <si>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</si>
  <si>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</si>
  <si>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</si>
  <si>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</si>
  <si>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</si>
  <si>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</si>
  <si>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</si>
  <si>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</si>
  <si>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</si>
  <si>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</si>
  <si>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</si>
  <si>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</si>
  <si>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</si>
  <si>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</si>
  <si>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</si>
  <si>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</si>
  <si>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</si>
  <si>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</si>
  <si>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</si>
  <si>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</si>
  <si>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</si>
  <si>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</si>
  <si>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</si>
  <si>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</si>
  <si>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</si>
  <si>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</si>
  <si>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</si>
  <si>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</si>
  <si>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</si>
  <si>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</si>
  <si>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</si>
  <si>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</si>
  <si>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</si>
  <si>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</si>
  <si>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</si>
  <si>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</si>
  <si>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</si>
  <si>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</si>
  <si>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</si>
  <si>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</si>
  <si>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</si>
  <si>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</si>
  <si>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</si>
  <si>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</si>
  <si>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</si>
  <si>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</si>
  <si>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</si>
  <si>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</si>
  <si>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</si>
  <si>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</si>
  <si>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</si>
  <si>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</si>
  <si>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</si>
  <si>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</si>
  <si>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</si>
  <si>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</si>
  <si>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</si>
  <si>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</si>
  <si>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</si>
  <si>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</si>
  <si>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</si>
  <si>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</si>
  <si>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</si>
  <si>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</si>
  <si>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</si>
  <si>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</si>
  <si>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</si>
  <si>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</si>
  <si>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</si>
  <si>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</si>
  <si>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</si>
  <si>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</si>
  <si>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</si>
  <si>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</si>
  <si>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</si>
  <si>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</si>
  <si>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</si>
  <si>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</si>
  <si>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</si>
  <si>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</si>
  <si>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</si>
  <si>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</si>
  <si>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</si>
  <si>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</si>
  <si>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</si>
  <si>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</si>
  <si>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</si>
  <si>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</si>
  <si>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</si>
  <si>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</si>
  <si>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</si>
  <si>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</si>
  <si>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</si>
  <si>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</si>
  <si>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</si>
  <si>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</si>
  <si>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</si>
  <si>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</si>
  <si>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</si>
  <si>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</si>
  <si>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</si>
  <si>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</si>
  <si>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</si>
  <si>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</si>
  <si>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</si>
  <si>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</si>
  <si>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</si>
  <si>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</si>
  <si>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</si>
  <si>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</si>
  <si>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</si>
  <si>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</si>
  <si>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</si>
  <si>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</si>
  <si>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</si>
  <si>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</si>
  <si>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</si>
  <si>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</si>
  <si>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</si>
  <si>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</si>
  <si>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</si>
  <si>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</si>
  <si>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</si>
  <si>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</si>
  <si>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</si>
  <si>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</si>
  <si>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</si>
  <si>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</si>
  <si>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</si>
  <si>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</si>
  <si>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</si>
  <si>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</si>
  <si>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</si>
  <si>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</si>
  <si>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</si>
  <si>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</si>
  <si>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</si>
  <si>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</si>
  <si>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</si>
  <si>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</si>
  <si>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</si>
  <si>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</si>
  <si>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</si>
  <si>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</si>
  <si>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</si>
  <si>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</si>
  <si>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</si>
  <si>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</si>
  <si>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</si>
  <si>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</si>
  <si>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</si>
  <si>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</si>
  <si>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</si>
  <si>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</si>
  <si>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</si>
  <si>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</si>
  <si>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</si>
  <si>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</si>
  <si>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</si>
  <si>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</si>
  <si>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</si>
  <si>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</si>
  <si>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</si>
  <si>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</si>
  <si>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</si>
  <si>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</si>
  <si>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</si>
  <si>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</si>
  <si>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</si>
  <si>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</si>
  <si>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</si>
  <si>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</si>
  <si>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</si>
  <si>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</si>
  <si>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</si>
  <si>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</si>
  <si>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</si>
  <si>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</si>
  <si>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</si>
  <si>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</si>
  <si>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</si>
  <si>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</si>
  <si>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</si>
  <si>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</si>
  <si>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</si>
  <si>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</si>
  <si>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</si>
  <si>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</si>
  <si>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</si>
  <si>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</si>
  <si>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</si>
  <si>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</si>
  <si>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</si>
  <si>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</si>
  <si>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</si>
  <si>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</si>
  <si>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</si>
  <si>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</si>
  <si>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</si>
  <si>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</si>
  <si>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</si>
  <si>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</si>
  <si>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</si>
  <si>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</si>
  <si>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</si>
  <si>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</si>
  <si>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</si>
  <si>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</si>
  <si>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</si>
  <si>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</si>
  <si>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</si>
  <si>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</si>
  <si>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</si>
  <si>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</si>
  <si>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</si>
  <si>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</si>
  <si>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</si>
  <si>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</si>
  <si>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</si>
  <si>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</si>
  <si>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</si>
  <si>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</si>
  <si>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</si>
  <si>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</si>
  <si>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</si>
  <si>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</si>
  <si>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</si>
  <si>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</si>
  <si>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</si>
  <si>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</si>
  <si>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</si>
  <si>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</si>
  <si>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</si>
  <si>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</si>
  <si>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</si>
  <si>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</si>
  <si>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</si>
  <si>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</si>
  <si>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</si>
  <si>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</si>
  <si>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</si>
  <si>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</si>
  <si>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</si>
  <si>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</si>
  <si>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</si>
  <si>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</si>
  <si>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</si>
  <si>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</si>
  <si>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</si>
  <si>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</si>
  <si>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</si>
  <si>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</si>
  <si>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</si>
  <si>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</si>
  <si>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</si>
  <si>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</si>
  <si>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</si>
  <si>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</si>
  <si>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</si>
  <si>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</si>
  <si>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</si>
  <si>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</si>
  <si>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</si>
  <si>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</si>
  <si>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</si>
  <si>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</si>
  <si>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</si>
  <si>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</si>
  <si>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</si>
  <si>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</si>
  <si>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</si>
  <si>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</si>
  <si>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</si>
  <si>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</si>
  <si>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</si>
  <si>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</si>
  <si>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</si>
  <si>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</si>
  <si>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</si>
  <si>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</si>
  <si>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</si>
  <si>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</si>
  <si>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</si>
  <si>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</si>
  <si>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</si>
  <si>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</si>
  <si>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</si>
  <si>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</si>
  <si>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</si>
  <si>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</si>
  <si>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</si>
  <si>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</si>
  <si>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</si>
  <si>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</si>
  <si>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</si>
  <si>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</si>
  <si>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</si>
  <si>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</si>
  <si>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</si>
  <si>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</si>
  <si>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</si>
  <si>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</si>
  <si>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</si>
  <si>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</si>
  <si>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</si>
  <si>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</si>
  <si>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</si>
  <si>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</si>
  <si>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</si>
  <si>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</si>
  <si>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</si>
  <si>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</si>
  <si>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</si>
  <si>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</si>
  <si>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</si>
  <si>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</si>
  <si>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</si>
  <si>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</si>
  <si>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</si>
  <si>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</si>
  <si>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</si>
  <si>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</si>
  <si>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</si>
  <si>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</si>
  <si>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</si>
  <si>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</si>
  <si>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</si>
  <si>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</si>
  <si>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</si>
  <si>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</si>
  <si>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</si>
  <si>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</si>
  <si>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</si>
  <si>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</si>
  <si>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</si>
  <si>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</si>
  <si>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</si>
  <si>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</si>
  <si>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</si>
  <si>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</si>
  <si>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</si>
  <si>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</si>
  <si>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</si>
  <si>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</si>
  <si>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</si>
  <si>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</si>
  <si>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</si>
  <si>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</si>
  <si>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</si>
  <si>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</si>
  <si>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</si>
  <si>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</si>
  <si>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</si>
  <si>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</si>
  <si>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</si>
  <si>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</si>
  <si>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</si>
  <si>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</si>
  <si>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</si>
  <si>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</si>
  <si>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</si>
  <si>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</si>
  <si>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</si>
  <si>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</si>
  <si>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</si>
  <si>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</si>
  <si>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</si>
  <si>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</si>
  <si>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</si>
  <si>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</si>
  <si>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</si>
  <si>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</si>
  <si>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</si>
  <si>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</si>
  <si>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</si>
  <si>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</si>
  <si>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</si>
  <si>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</si>
  <si>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</si>
  <si>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</si>
  <si>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</si>
  <si>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</si>
  <si>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</si>
  <si>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</si>
  <si>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</si>
  <si>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</si>
  <si>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</si>
  <si>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</si>
  <si>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</si>
  <si>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</si>
  <si>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</si>
  <si>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</si>
  <si>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</si>
  <si>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</si>
  <si>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</si>
  <si>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</si>
  <si>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</si>
  <si>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</si>
  <si>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</si>
  <si>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</si>
  <si>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</si>
  <si>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</si>
  <si>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</si>
  <si>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</si>
  <si>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</si>
  <si>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</si>
  <si>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</si>
  <si>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</si>
  <si>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</si>
  <si>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</si>
  <si>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</si>
  <si>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</si>
  <si>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</si>
  <si>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</si>
  <si>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</si>
  <si>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</si>
  <si>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</si>
  <si>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</si>
  <si>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</si>
  <si>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</si>
  <si>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</si>
  <si>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</si>
  <si>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</si>
  <si>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</si>
  <si>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</si>
  <si>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</si>
  <si>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</si>
  <si>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</si>
  <si>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</si>
  <si>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</si>
  <si>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</si>
  <si>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</si>
  <si>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</si>
  <si>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</si>
  <si>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</si>
  <si>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</si>
  <si>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</si>
  <si>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</si>
  <si>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</si>
  <si>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</si>
  <si>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</si>
  <si>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</si>
  <si>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</si>
  <si>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</si>
  <si>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</si>
  <si>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</si>
  <si>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</si>
  <si>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</si>
  <si>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</si>
  <si>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</si>
  <si>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</si>
  <si>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</si>
  <si>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</si>
  <si>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</si>
  <si>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</si>
  <si>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</si>
  <si>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</si>
  <si>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</si>
  <si>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</si>
  <si>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</si>
  <si>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</si>
  <si>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</si>
  <si>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</si>
  <si>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</si>
  <si>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</si>
  <si>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</si>
  <si>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</si>
  <si>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</si>
  <si>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</si>
  <si>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</si>
  <si>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</si>
  <si>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</si>
  <si>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</si>
  <si>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</si>
  <si>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</si>
  <si>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</si>
  <si>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</si>
  <si>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</si>
  <si>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</si>
  <si>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</si>
  <si>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</si>
  <si>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</si>
  <si>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</si>
  <si>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</si>
  <si>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</si>
  <si>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</si>
  <si>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</si>
  <si>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</si>
  <si>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</si>
  <si>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</si>
  <si>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</si>
  <si>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</si>
  <si>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</si>
  <si>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</si>
  <si>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</si>
  <si>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</si>
  <si>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</si>
  <si>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</si>
  <si>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</si>
  <si>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</si>
  <si>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</si>
  <si>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</si>
  <si>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</si>
  <si>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</si>
  <si>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</si>
  <si>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</si>
  <si>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</si>
  <si>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</si>
  <si>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</si>
  <si>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</si>
  <si>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</si>
  <si>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</si>
  <si>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</si>
  <si>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</si>
  <si>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</si>
  <si>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</si>
  <si>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</si>
  <si>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</si>
  <si>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</si>
  <si>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</si>
  <si>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</si>
  <si>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</si>
  <si>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</si>
  <si>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</si>
  <si>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</si>
  <si>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</si>
  <si>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</si>
  <si>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</si>
  <si>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</si>
  <si>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</si>
  <si>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</si>
  <si>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</si>
  <si>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</si>
  <si>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</si>
  <si>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</si>
  <si>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</si>
  <si>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</si>
  <si>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</si>
  <si>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</si>
  <si>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</si>
  <si>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</si>
  <si>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</si>
  <si>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</si>
  <si>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</si>
  <si>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</si>
  <si>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</si>
  <si>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</si>
  <si>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</si>
  <si>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</si>
  <si>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</si>
  <si>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</si>
  <si>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</si>
  <si>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</si>
  <si>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</si>
  <si>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</si>
  <si>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</si>
  <si>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</si>
  <si>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</si>
  <si>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</si>
  <si>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</si>
  <si>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</si>
  <si>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</si>
  <si>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</si>
  <si>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</si>
  <si>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</si>
  <si>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</si>
  <si>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</si>
  <si>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</si>
  <si>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</si>
  <si>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</si>
  <si>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</si>
  <si>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</si>
  <si>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</si>
  <si>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</si>
  <si>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</si>
  <si>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</si>
  <si>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</si>
  <si>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</si>
  <si>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</si>
  <si>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</si>
  <si>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</si>
  <si>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</si>
  <si>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</si>
  <si>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</si>
  <si>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</si>
  <si>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</si>
  <si>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</si>
  <si>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</si>
  <si>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</si>
  <si>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</si>
  <si>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</si>
  <si>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</si>
  <si>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</si>
  <si>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</si>
  <si>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</si>
  <si>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</si>
  <si>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</si>
  <si>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</si>
  <si>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</si>
  <si>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</si>
  <si>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</si>
  <si>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</si>
  <si>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</si>
  <si>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</si>
  <si>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</si>
  <si>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</si>
  <si>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</si>
  <si>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</si>
  <si>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</si>
  <si>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</si>
  <si>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</si>
  <si>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</si>
  <si>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</si>
  <si>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</si>
  <si>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</si>
  <si>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</si>
  <si>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</si>
  <si>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</si>
  <si>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</si>
  <si>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</si>
  <si>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</si>
  <si>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</si>
  <si>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</si>
  <si>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</si>
  <si>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</si>
  <si>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</si>
  <si>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</si>
  <si>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</si>
  <si>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</si>
  <si>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</si>
  <si>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</si>
  <si>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</si>
  <si>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</si>
  <si>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</si>
  <si>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</si>
  <si>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</si>
  <si>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</si>
  <si>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</si>
  <si>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</si>
  <si>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</si>
  <si>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</si>
  <si>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</si>
  <si>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</si>
  <si>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</si>
  <si>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</si>
  <si>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</si>
  <si>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</si>
  <si>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</si>
  <si>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</si>
  <si>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</si>
  <si>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</si>
  <si>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</si>
  <si>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</si>
  <si>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</si>
  <si>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</si>
  <si>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</si>
  <si>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</si>
  <si>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</si>
  <si>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</si>
  <si>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</si>
  <si>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</si>
  <si>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</si>
  <si>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</si>
  <si>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</si>
  <si>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</si>
  <si>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</si>
  <si>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</si>
  <si>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</si>
  <si>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</si>
  <si>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</si>
  <si>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</si>
  <si>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</si>
  <si>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</si>
  <si>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</si>
  <si>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</si>
  <si>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</si>
  <si>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</si>
  <si>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</si>
  <si>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</si>
  <si>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</si>
  <si>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</si>
  <si>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</si>
  <si>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</si>
  <si>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</si>
  <si>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</si>
  <si>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</si>
  <si>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</si>
  <si>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</si>
  <si>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</si>
  <si>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</si>
  <si>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</si>
  <si>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</si>
  <si>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</si>
  <si>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</si>
  <si>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</si>
  <si>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</si>
  <si>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</si>
  <si>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</si>
  <si>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</si>
  <si>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</si>
  <si>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</si>
  <si>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</si>
  <si>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</si>
  <si>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</si>
  <si>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</si>
  <si>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</si>
  <si>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</si>
  <si>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</si>
  <si>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</si>
  <si>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</si>
  <si>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</si>
  <si>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</si>
  <si>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</si>
  <si>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</si>
  <si>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</si>
  <si>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</si>
  <si>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</si>
  <si>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</si>
  <si>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</si>
  <si>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</si>
  <si>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</si>
  <si>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</si>
  <si>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</si>
  <si>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</si>
  <si>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</si>
  <si>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</si>
  <si>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</si>
  <si>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</si>
  <si>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</si>
  <si>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</si>
  <si>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</si>
  <si>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</si>
  <si>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</si>
  <si>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</si>
  <si>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</si>
  <si>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</si>
  <si>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</si>
  <si>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</si>
  <si>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</si>
  <si>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</si>
  <si>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</si>
  <si>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</si>
  <si>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</si>
  <si>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</si>
  <si>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</si>
  <si>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</si>
  <si>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</si>
  <si>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</si>
  <si>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</si>
  <si>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</si>
  <si>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</si>
  <si>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</si>
  <si>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</si>
  <si>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</si>
  <si>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</si>
  <si>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</si>
  <si>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</si>
  <si>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</si>
  <si>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</si>
  <si>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</si>
  <si>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</si>
  <si>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</si>
  <si>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</si>
  <si>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</si>
  <si>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</si>
  <si>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</si>
  <si>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</si>
  <si>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</si>
  <si>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</si>
  <si>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</si>
  <si>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</si>
  <si>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</si>
  <si>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</si>
  <si>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</si>
  <si>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</si>
  <si>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</si>
  <si>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</si>
  <si>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</si>
  <si>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</si>
  <si>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</si>
  <si>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</si>
  <si>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</si>
  <si>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</si>
  <si>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</si>
  <si>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</si>
  <si>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</si>
  <si>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</si>
  <si>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</si>
  <si>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</si>
  <si>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</si>
  <si>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</si>
  <si>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</si>
  <si>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</si>
  <si>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</si>
  <si>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</si>
  <si>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</si>
  <si>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</si>
  <si>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</si>
  <si>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</si>
  <si>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</si>
  <si>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</si>
  <si>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</si>
  <si>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</si>
  <si>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</si>
  <si>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</si>
  <si>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</si>
  <si>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</si>
  <si>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</si>
  <si>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</si>
  <si>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</si>
  <si>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</si>
  <si>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</si>
  <si>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</si>
  <si>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</si>
  <si>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</si>
  <si>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</si>
  <si>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</si>
  <si>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</si>
  <si>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</si>
  <si>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</si>
  <si>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</si>
  <si>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</si>
  <si>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</si>
  <si>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</si>
  <si>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</si>
  <si>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</si>
  <si>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</si>
  <si>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</si>
  <si>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</si>
  <si>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</si>
  <si>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</si>
  <si>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</si>
  <si>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</si>
  <si>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</si>
  <si>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</si>
  <si>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</si>
  <si>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</si>
  <si>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</si>
  <si>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</si>
  <si>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</si>
  <si>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</si>
  <si>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</si>
  <si>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</si>
  <si>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</si>
  <si>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</si>
  <si>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</si>
  <si>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</si>
  <si>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</si>
  <si>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</si>
  <si>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</si>
  <si>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</si>
  <si>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</si>
  <si>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</si>
  <si>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</si>
  <si>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</si>
  <si>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</si>
  <si>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</si>
  <si>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</si>
  <si>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</si>
  <si>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</si>
  <si>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</si>
  <si>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</si>
  <si>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</si>
  <si>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</si>
  <si>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</si>
  <si>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</si>
  <si>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</si>
  <si>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</si>
  <si>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</si>
  <si>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</si>
  <si>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</si>
  <si>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</si>
  <si>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</si>
  <si>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</si>
  <si>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</si>
  <si>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</si>
  <si>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</si>
  <si>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</si>
  <si>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</si>
  <si>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</si>
  <si>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</si>
  <si>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</si>
  <si>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</si>
  <si>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</si>
  <si>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</si>
  <si>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</si>
  <si>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</si>
  <si>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</si>
  <si>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</si>
  <si>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</si>
  <si>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</si>
  <si>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</si>
  <si>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</si>
  <si>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</si>
  <si>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</si>
  <si>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</si>
  <si>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</si>
  <si>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</si>
  <si>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</si>
  <si>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</si>
  <si>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</si>
  <si>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</si>
  <si>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</si>
  <si>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</si>
  <si>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</si>
  <si>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</si>
  <si>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</si>
  <si>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</si>
  <si>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</si>
  <si>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</si>
  <si>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</si>
  <si>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</si>
  <si>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</si>
  <si>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</si>
  <si>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</si>
  <si>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</si>
  <si>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</si>
  <si>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</si>
  <si>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</si>
  <si>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</si>
  <si>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</si>
  <si>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</si>
  <si>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</si>
  <si>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</si>
  <si>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</si>
  <si>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</si>
  <si>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</si>
  <si>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</si>
  <si>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</si>
  <si>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</si>
  <si>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</si>
  <si>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</si>
  <si>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</si>
  <si>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</si>
  <si>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</si>
  <si>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</si>
  <si>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</si>
  <si>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</si>
  <si>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</si>
  <si>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</si>
  <si>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</si>
  <si>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</si>
  <si>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</si>
  <si>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</si>
  <si>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</si>
  <si>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</si>
  <si>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</si>
  <si>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</si>
  <si>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</si>
  <si>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</si>
  <si>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</si>
  <si>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</si>
  <si>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</si>
  <si>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</si>
  <si>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</si>
  <si>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</si>
  <si>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</si>
  <si>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</si>
  <si>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</si>
  <si>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</si>
  <si>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</si>
  <si>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</si>
  <si>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</si>
  <si>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</si>
  <si>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</si>
  <si>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</si>
  <si>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</si>
  <si>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</si>
  <si>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</si>
  <si>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</si>
  <si>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</si>
  <si>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</si>
  <si>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</si>
  <si>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</si>
  <si>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</si>
  <si>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</si>
  <si>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</si>
  <si>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</si>
  <si>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</si>
  <si>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</si>
  <si>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</si>
  <si>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</si>
  <si>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</si>
  <si>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</si>
  <si>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</si>
  <si>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</si>
  <si>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</si>
  <si>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</si>
  <si>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</si>
  <si>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</si>
  <si>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</si>
  <si>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</si>
  <si>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</si>
  <si>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</si>
  <si>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</si>
  <si>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</si>
  <si>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</si>
  <si>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</si>
  <si>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</si>
  <si>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</si>
  <si>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</si>
  <si>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</si>
  <si>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</si>
  <si>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</si>
  <si>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</si>
  <si>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</si>
  <si>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</si>
  <si>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</si>
  <si>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</si>
  <si>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</si>
  <si>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</si>
  <si>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</si>
  <si>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</si>
  <si>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</si>
  <si>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</si>
  <si>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</si>
  <si>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</si>
  <si>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</si>
  <si>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</si>
  <si>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</si>
  <si>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</si>
  <si>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</si>
  <si>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</si>
  <si>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</si>
  <si>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</si>
  <si>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</si>
  <si>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</si>
  <si>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</si>
  <si>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</si>
  <si>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</si>
  <si>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</si>
  <si>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</si>
  <si>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</si>
  <si>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</si>
  <si>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</si>
  <si>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</si>
  <si>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</si>
  <si>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</si>
  <si>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</si>
  <si>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</si>
  <si>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</si>
  <si>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</si>
  <si>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</si>
  <si>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</si>
  <si>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</si>
  <si>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</si>
  <si>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</si>
  <si>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</si>
  <si>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</si>
  <si>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</si>
  <si>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</si>
  <si>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</si>
  <si>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</si>
  <si>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</si>
  <si>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</si>
  <si>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</si>
  <si>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</si>
  <si>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</si>
  <si>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</si>
  <si>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</si>
  <si>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</si>
  <si>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</si>
  <si>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</si>
  <si>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</si>
  <si>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</si>
  <si>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</si>
  <si>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</si>
  <si>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</si>
  <si>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</si>
  <si>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</si>
  <si>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</si>
  <si>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</si>
  <si>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</si>
  <si>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</si>
  <si>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</si>
  <si>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</si>
  <si>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</si>
  <si>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</si>
  <si>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</si>
  <si>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</si>
  <si>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</si>
  <si>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</si>
  <si>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</si>
  <si>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</si>
  <si>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</si>
  <si>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</si>
  <si>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</si>
  <si>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</si>
  <si>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</si>
  <si>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</si>
  <si>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</si>
  <si>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</si>
  <si>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</si>
  <si>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</si>
  <si>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</si>
  <si>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</si>
  <si>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</si>
  <si>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</si>
  <si>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</si>
  <si>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</si>
  <si>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</si>
  <si>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</si>
  <si>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</si>
  <si>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</si>
  <si>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</si>
  <si>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</si>
  <si>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</si>
  <si>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</si>
  <si>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</si>
  <si>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</si>
  <si>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</si>
  <si>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</si>
  <si>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</si>
  <si>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</si>
  <si>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</si>
  <si>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</si>
  <si>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</si>
  <si>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</si>
  <si>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</si>
  <si>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</si>
  <si>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</si>
  <si>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</si>
  <si>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</si>
  <si>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</si>
  <si>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</si>
  <si>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</si>
  <si>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</si>
  <si>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</si>
  <si>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</si>
  <si>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</si>
  <si>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</si>
  <si>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</si>
  <si>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</si>
  <si>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</si>
  <si>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</si>
  <si>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</si>
  <si>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</si>
  <si>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</si>
  <si>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</si>
  <si>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</si>
  <si>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</si>
  <si>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</si>
  <si>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</si>
  <si>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</si>
  <si>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</si>
  <si>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</si>
  <si>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</si>
  <si>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</si>
  <si>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</si>
  <si>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</si>
  <si>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</si>
  <si>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</si>
  <si>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</si>
  <si>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</si>
  <si>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</si>
  <si>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</si>
  <si>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</si>
  <si>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</si>
  <si>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</si>
  <si>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</si>
  <si>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</si>
  <si>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</si>
  <si>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</si>
  <si>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</si>
  <si>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</si>
  <si>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</si>
  <si>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</si>
  <si>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</si>
  <si>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</si>
  <si>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</si>
  <si>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</si>
  <si>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</si>
  <si>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</si>
  <si>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</si>
  <si>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</si>
  <si>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</si>
  <si>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</si>
  <si>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</si>
  <si>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</si>
  <si>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</si>
  <si>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</si>
  <si>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</si>
  <si>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</si>
  <si>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</si>
  <si>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</si>
  <si>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</si>
  <si>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</si>
  <si>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</si>
  <si>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</si>
  <si>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</si>
  <si>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</si>
  <si>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</si>
  <si>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</si>
  <si>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</si>
  <si>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</si>
  <si>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</si>
  <si>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</si>
  <si>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</si>
  <si>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</si>
  <si>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</si>
  <si>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</si>
  <si>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</si>
  <si>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</si>
  <si>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</si>
  <si>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</si>
  <si>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</si>
  <si>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</si>
  <si>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</si>
  <si>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</si>
  <si>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</si>
  <si>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</si>
  <si>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</si>
  <si>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</si>
  <si>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</si>
  <si>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</si>
  <si>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</si>
  <si>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</si>
  <si>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</si>
  <si>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</si>
  <si>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</si>
  <si>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</si>
  <si>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</si>
  <si>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</si>
  <si>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</si>
  <si>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</si>
  <si>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</si>
  <si>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</si>
  <si>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</si>
  <si>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</si>
  <si>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</si>
  <si>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</si>
  <si>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</si>
  <si>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</si>
  <si>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</si>
  <si>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</si>
  <si>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</si>
  <si>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</si>
  <si>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</si>
  <si>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</si>
  <si>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</si>
  <si>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</si>
  <si>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</si>
  <si>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</si>
  <si>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</si>
  <si>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</si>
  <si>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</si>
  <si>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</si>
  <si>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</si>
  <si>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</si>
  <si>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</si>
  <si>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</si>
  <si>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</si>
  <si>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</si>
  <si>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</si>
  <si>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</si>
  <si>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</si>
  <si>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</si>
  <si>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</si>
  <si>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</si>
  <si>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</si>
  <si>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</si>
  <si>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</si>
  <si>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</si>
  <si>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</si>
  <si>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</si>
  <si>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</si>
  <si>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</si>
  <si>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</si>
  <si>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</si>
  <si>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</si>
  <si>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</si>
  <si>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</si>
  <si>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</si>
  <si>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</si>
  <si>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</si>
  <si>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</si>
  <si>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</si>
  <si>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</si>
  <si>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</si>
  <si>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</si>
  <si>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</si>
  <si>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</si>
  <si>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</si>
  <si>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</si>
  <si>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</si>
  <si>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</si>
  <si>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</si>
  <si>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</si>
  <si>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</si>
  <si>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</si>
  <si>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</si>
  <si>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</si>
  <si>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</si>
  <si>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</si>
  <si>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</si>
  <si>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</si>
  <si>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</si>
  <si>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</si>
  <si>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</si>
  <si>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</si>
  <si>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</si>
  <si>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</si>
  <si>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</si>
  <si>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</si>
  <si>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</si>
  <si>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</si>
  <si>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</si>
  <si>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</si>
  <si>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</si>
  <si>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</si>
  <si>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</si>
  <si>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</si>
  <si>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</si>
  <si>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</si>
  <si>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</si>
  <si>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</si>
  <si>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</si>
  <si>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</si>
  <si>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</si>
  <si>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</si>
  <si>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</si>
  <si>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</si>
  <si>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</si>
  <si>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</si>
  <si>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</si>
  <si>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</si>
  <si>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</si>
  <si>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</si>
  <si>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</si>
  <si>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</si>
  <si>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</si>
  <si>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</si>
  <si>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</si>
  <si>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</si>
  <si>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</si>
  <si>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</si>
  <si>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</si>
  <si>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</si>
  <si>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</si>
  <si>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</si>
  <si>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</si>
  <si>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</si>
  <si>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</si>
  <si>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</si>
  <si>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</si>
  <si>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</si>
  <si>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</si>
  <si>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</si>
  <si>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</si>
  <si>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</si>
  <si>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</si>
  <si>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</si>
  <si>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</si>
  <si>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</si>
  <si>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</si>
  <si>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</si>
  <si>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</si>
  <si>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</si>
  <si>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</si>
  <si>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</si>
  <si>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</si>
  <si>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</si>
  <si>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</si>
  <si>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</si>
  <si>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</si>
  <si>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</si>
  <si>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</si>
  <si>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</si>
  <si>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</si>
  <si>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</si>
  <si>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</si>
  <si>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</si>
  <si>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</si>
  <si>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</si>
  <si>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</si>
  <si>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</si>
  <si>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</si>
  <si>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</si>
  <si>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</si>
  <si>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</si>
  <si>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</si>
  <si>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</si>
  <si>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</si>
  <si>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</si>
  <si>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</si>
  <si>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</si>
  <si>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</si>
  <si>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</si>
  <si>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</si>
  <si>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</si>
  <si>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</si>
  <si>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</si>
  <si>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</si>
  <si>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</si>
  <si>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</si>
  <si>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</si>
  <si>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</si>
  <si>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</si>
  <si>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</si>
  <si>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</si>
  <si>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</si>
  <si>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</si>
  <si>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</si>
  <si>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</si>
  <si>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</si>
  <si>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</si>
  <si>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</si>
  <si>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</si>
  <si>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</si>
  <si>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</si>
  <si>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</si>
  <si>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</si>
  <si>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</si>
  <si>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</si>
  <si>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</si>
  <si>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</si>
  <si>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</si>
  <si>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</si>
  <si>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</si>
  <si>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</si>
  <si>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</si>
  <si>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</si>
  <si>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</si>
  <si>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</si>
  <si>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</si>
  <si>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</si>
  <si>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</si>
  <si>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</si>
  <si>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</si>
  <si>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</si>
  <si>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</si>
  <si>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</si>
  <si>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</si>
  <si>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</si>
  <si>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</si>
  <si>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</si>
  <si>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</si>
  <si>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</si>
  <si>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</si>
  <si>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</si>
  <si>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</si>
  <si>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</si>
  <si>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</si>
  <si>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</si>
  <si>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</si>
  <si>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</si>
  <si>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</si>
  <si>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</si>
  <si>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</si>
  <si>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</si>
  <si>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</si>
  <si>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</si>
  <si>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</si>
  <si>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</si>
  <si>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</si>
  <si>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</si>
  <si>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</si>
  <si>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</si>
  <si>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</si>
  <si>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</si>
  <si>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</si>
  <si>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</si>
  <si>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</si>
  <si>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</si>
  <si>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</si>
  <si>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</si>
  <si>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</si>
  <si>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</si>
  <si>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</si>
  <si>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</si>
  <si>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</si>
  <si>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</si>
  <si>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</si>
  <si>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</si>
  <si>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</si>
  <si>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</si>
  <si>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</si>
  <si>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</si>
  <si>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</si>
  <si>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</si>
  <si>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</si>
  <si>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</si>
  <si>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</si>
  <si>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</si>
  <si>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</si>
  <si>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</si>
  <si>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</si>
  <si>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</si>
  <si>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</si>
  <si>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</si>
  <si>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</si>
  <si>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</si>
  <si>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</si>
  <si>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</si>
  <si>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</si>
  <si>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</si>
  <si>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</si>
  <si>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</si>
  <si>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</si>
  <si>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</si>
  <si>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</si>
  <si>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</si>
  <si>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</si>
  <si>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</si>
  <si>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</si>
  <si>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</si>
  <si>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</si>
  <si>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</si>
  <si>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</si>
  <si>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</si>
  <si>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</si>
  <si>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</si>
  <si>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</si>
  <si>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</si>
  <si>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</si>
  <si>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</si>
  <si>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</si>
  <si>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</si>
  <si>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</si>
  <si>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</si>
  <si>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</si>
  <si>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</si>
  <si>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</si>
  <si>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</si>
  <si>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</si>
  <si>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</si>
  <si>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</si>
  <si>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</si>
  <si>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</si>
  <si>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</si>
  <si>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</si>
  <si>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</si>
  <si>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</si>
  <si>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</si>
  <si>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</si>
  <si>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</si>
  <si>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</si>
  <si>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</si>
  <si>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</si>
  <si>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</si>
  <si>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</si>
  <si>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</si>
  <si>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</si>
  <si>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</si>
  <si>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</si>
  <si>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</si>
  <si>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</si>
  <si>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</si>
  <si>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</si>
  <si>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</si>
  <si>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</si>
  <si>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</si>
  <si>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</si>
  <si>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</si>
  <si>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</si>
  <si>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</si>
  <si>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</si>
  <si>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</si>
  <si>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</si>
  <si>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</si>
  <si>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</si>
  <si>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</si>
  <si>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</si>
  <si>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</si>
  <si>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</si>
  <si>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</si>
  <si>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</si>
  <si>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</si>
  <si>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</si>
  <si>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</si>
  <si>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</si>
  <si>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</si>
  <si>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</si>
  <si>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</si>
  <si>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</si>
  <si>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</si>
  <si>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</si>
  <si>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</si>
  <si>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</si>
  <si>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</si>
  <si>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</si>
  <si>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</si>
  <si>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</si>
  <si>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</si>
  <si>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</si>
  <si>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</si>
  <si>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</si>
  <si>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</si>
  <si>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</si>
  <si>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</si>
  <si>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</si>
  <si>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</si>
  <si>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</si>
  <si>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</si>
  <si>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</si>
  <si>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</si>
  <si>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</si>
  <si>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</si>
  <si>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</si>
  <si>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</si>
  <si>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</si>
  <si>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</si>
  <si>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</si>
  <si>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</si>
  <si>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</si>
  <si>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</si>
  <si>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</si>
  <si>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</si>
  <si>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</si>
  <si>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</si>
  <si>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</si>
  <si>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</si>
  <si>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</si>
  <si>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</si>
  <si>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</si>
  <si>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</si>
  <si>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</si>
  <si>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</si>
  <si>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</si>
  <si>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</si>
  <si>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</si>
  <si>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</si>
  <si>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</si>
  <si>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</si>
  <si>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</si>
  <si>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</si>
  <si>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</si>
  <si>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</si>
  <si>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</si>
  <si>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</si>
  <si>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</si>
  <si>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</si>
  <si>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</si>
  <si>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</si>
  <si>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</si>
  <si>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</si>
  <si>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</si>
  <si>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</si>
  <si>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</si>
  <si>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</si>
  <si>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</si>
  <si>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</si>
  <si>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</si>
  <si>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</si>
  <si>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</si>
  <si>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</si>
  <si>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</si>
  <si>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</si>
  <si>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</si>
  <si>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</si>
  <si>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</si>
  <si>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</si>
  <si>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</si>
  <si>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</si>
  <si>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</si>
  <si>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</si>
  <si>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</si>
  <si>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</si>
  <si>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</si>
  <si>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</si>
  <si>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</si>
  <si>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</si>
  <si>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</si>
  <si>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</si>
  <si>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</si>
  <si>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</si>
  <si>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</si>
  <si>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</si>
  <si>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</si>
  <si>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</si>
  <si>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</si>
  <si>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</si>
  <si>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</si>
  <si>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</si>
  <si>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</si>
  <si>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</si>
  <si>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</si>
  <si>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</si>
  <si>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</si>
  <si>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</si>
  <si>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</si>
  <si>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</si>
  <si>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</si>
  <si>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</si>
  <si>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</si>
  <si>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</si>
  <si>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</si>
  <si>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</si>
  <si>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</si>
  <si>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</si>
  <si>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</si>
  <si>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</si>
  <si>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</si>
  <si>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</si>
  <si>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</si>
  <si>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</si>
  <si>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</si>
  <si>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</si>
  <si>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</si>
  <si>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</si>
  <si>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</si>
  <si>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</si>
  <si>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</si>
  <si>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</si>
  <si>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</si>
  <si>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</si>
  <si>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</si>
  <si>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</si>
  <si>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</si>
  <si>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</si>
  <si>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</si>
  <si>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</si>
  <si>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</si>
  <si>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</si>
  <si>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</si>
  <si>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</si>
  <si>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</si>
  <si>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</si>
  <si>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</si>
  <si>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</si>
  <si>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</si>
  <si>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</si>
  <si>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</si>
  <si>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</si>
  <si>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</si>
  <si>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</si>
  <si>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</si>
  <si>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</si>
  <si>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</si>
  <si>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</si>
  <si>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</si>
  <si>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</si>
  <si>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</si>
  <si>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</si>
  <si>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</si>
  <si>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</si>
  <si>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</si>
  <si>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</si>
  <si>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</si>
  <si>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</si>
  <si>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</si>
  <si>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</si>
  <si>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</si>
  <si>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</si>
  <si>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</si>
  <si>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</si>
  <si>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</si>
  <si>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</si>
  <si>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</si>
  <si>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</si>
  <si>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</si>
  <si>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</si>
  <si>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</si>
  <si>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</si>
  <si>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</si>
  <si>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</si>
  <si>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</si>
  <si>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</si>
  <si>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</si>
  <si>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</si>
  <si>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</si>
  <si>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</si>
  <si>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</si>
  <si>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</si>
  <si>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</si>
  <si>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</si>
  <si>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</si>
  <si>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</si>
  <si>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</si>
  <si>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</si>
  <si>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</si>
  <si>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</si>
  <si>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</si>
  <si>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</si>
  <si>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</si>
  <si>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</si>
  <si>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</si>
  <si>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</si>
  <si>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</si>
  <si>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</si>
  <si>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</si>
  <si>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</si>
  <si>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</si>
  <si>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</si>
  <si>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</si>
  <si>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</si>
  <si>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</si>
  <si>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</si>
  <si>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</si>
  <si>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</si>
  <si>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</si>
  <si>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</si>
  <si>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</si>
  <si>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</si>
  <si>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</si>
  <si>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</si>
  <si>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</si>
  <si>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</si>
  <si>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</si>
  <si>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</si>
  <si>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</si>
  <si>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</si>
  <si>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</si>
  <si>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</si>
  <si>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</si>
  <si>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</si>
  <si>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</si>
  <si>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</si>
  <si>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</si>
  <si>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</si>
  <si>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</si>
  <si>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</si>
  <si>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</si>
  <si>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</si>
  <si>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</si>
  <si>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</si>
  <si>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</si>
  <si>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</si>
  <si>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</si>
  <si>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</si>
  <si>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</si>
  <si>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</si>
  <si>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</si>
  <si>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</si>
  <si>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</si>
  <si>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</si>
  <si>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</si>
  <si>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</si>
  <si>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</si>
  <si>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</si>
  <si>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</si>
  <si>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</si>
  <si>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</si>
  <si>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</si>
  <si>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</si>
  <si>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</si>
  <si>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</si>
  <si>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</si>
  <si>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</si>
  <si>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</si>
  <si>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</si>
  <si>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</si>
  <si>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</si>
  <si>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</si>
  <si>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</si>
  <si>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</si>
  <si>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</si>
  <si>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</si>
  <si>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</si>
  <si>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</si>
  <si>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</si>
  <si>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</si>
  <si>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</si>
  <si>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</si>
  <si>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</si>
  <si>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</si>
  <si>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</si>
  <si>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</si>
  <si>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</si>
  <si>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</si>
  <si>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</si>
  <si>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</si>
  <si>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</si>
  <si>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</si>
  <si>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</si>
  <si>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</si>
  <si>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</si>
  <si>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</si>
  <si>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</si>
  <si>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</si>
  <si>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</si>
  <si>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</si>
  <si>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</si>
  <si>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</si>
  <si>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</si>
  <si>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</si>
  <si>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</si>
  <si>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</si>
  <si>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</si>
  <si>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</si>
  <si>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</si>
  <si>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</si>
  <si>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</si>
  <si>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</si>
  <si>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</si>
  <si>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</si>
  <si>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</si>
  <si>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</si>
  <si>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</si>
  <si>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</si>
  <si>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</si>
  <si>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</si>
  <si>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</si>
  <si>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</si>
  <si>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</si>
  <si>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</si>
  <si>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</si>
  <si>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</si>
  <si>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</si>
  <si>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</si>
  <si>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</si>
  <si>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</si>
  <si>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</si>
  <si>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</si>
  <si>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</si>
  <si>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</si>
  <si>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</si>
  <si>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</si>
  <si>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</si>
  <si>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</si>
  <si>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</si>
  <si>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</si>
  <si>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</si>
  <si>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</si>
  <si>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</si>
  <si>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</si>
  <si>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</si>
  <si>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</si>
  <si>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</si>
  <si>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</si>
  <si>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</si>
  <si>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</si>
  <si>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</si>
  <si>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</si>
  <si>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</si>
  <si>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</si>
  <si>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</si>
  <si>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</si>
  <si>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</si>
  <si>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</si>
  <si>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</si>
  <si>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</si>
  <si>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</si>
  <si>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</si>
  <si>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</si>
  <si>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</si>
  <si>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</si>
  <si>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</si>
  <si>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</si>
  <si>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</si>
  <si>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</si>
  <si>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</si>
  <si>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</si>
  <si>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</si>
  <si>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</si>
  <si>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</si>
  <si>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</si>
  <si>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</si>
  <si>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</si>
  <si>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</si>
  <si>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</si>
  <si>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</si>
  <si>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</si>
  <si>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</si>
  <si>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</si>
  <si>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</si>
  <si>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</si>
  <si>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</si>
  <si>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</si>
  <si>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</si>
  <si>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</si>
  <si>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</si>
  <si>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</si>
  <si>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</si>
  <si>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</si>
  <si>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</si>
  <si>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</si>
  <si>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</si>
  <si>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</si>
  <si>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</si>
  <si>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</si>
  <si>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</si>
  <si>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</si>
  <si>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</si>
  <si>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</si>
  <si>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</si>
  <si>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</si>
  <si>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</si>
  <si>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</si>
  <si>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</si>
  <si>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</si>
  <si>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</si>
  <si>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</si>
  <si>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</si>
  <si>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</si>
  <si>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</si>
  <si>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</si>
  <si>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</si>
  <si>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</si>
  <si>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</si>
  <si>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</si>
  <si>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</si>
  <si>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</si>
  <si>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</si>
  <si>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</si>
  <si>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</si>
  <si>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</si>
  <si>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</si>
  <si>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</si>
  <si>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</si>
  <si>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</si>
  <si>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</si>
  <si>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</si>
  <si>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</si>
  <si>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</si>
  <si>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</si>
  <si>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</si>
  <si>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</si>
  <si>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</si>
  <si>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</si>
  <si>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</si>
  <si>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</si>
  <si>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</si>
  <si>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</si>
  <si>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</si>
  <si>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</si>
  <si>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</si>
  <si>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</si>
  <si>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</si>
  <si>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</si>
  <si>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</si>
  <si>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</si>
  <si>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</si>
  <si>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</si>
  <si>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</si>
  <si>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</si>
  <si>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</si>
  <si>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</si>
  <si>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</si>
  <si>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</si>
  <si>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</si>
  <si>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</si>
  <si>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</si>
  <si>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</si>
  <si>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</si>
  <si>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</si>
  <si>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</si>
  <si>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</si>
  <si>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</si>
  <si>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</si>
  <si>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</si>
  <si>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</si>
  <si>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</si>
  <si>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</si>
  <si>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</si>
  <si>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</si>
  <si>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</si>
  <si>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</si>
  <si>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</si>
  <si>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</si>
  <si>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</si>
  <si>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</si>
  <si>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</si>
  <si>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</si>
  <si>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</si>
  <si>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</si>
  <si>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</si>
  <si>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</si>
  <si>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</si>
  <si>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</si>
  <si>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</si>
  <si>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</si>
  <si>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</si>
  <si>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</si>
  <si>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</si>
  <si>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</si>
  <si>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</si>
  <si>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</si>
  <si>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</si>
  <si>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</si>
  <si>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</si>
  <si>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</si>
  <si>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</si>
  <si>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</si>
  <si>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</si>
  <si>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</si>
  <si>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</si>
  <si>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</si>
  <si>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</si>
  <si>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</si>
  <si>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</si>
  <si>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</si>
  <si>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</si>
  <si>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</si>
  <si>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</si>
  <si>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</si>
  <si>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</si>
  <si>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</si>
  <si>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</si>
  <si>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</si>
  <si>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</si>
  <si>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</si>
  <si>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</si>
  <si>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</si>
  <si>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</si>
  <si>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</si>
  <si>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</si>
  <si>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</si>
  <si>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</si>
  <si>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</si>
  <si>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</si>
  <si>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</si>
  <si>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</si>
  <si>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</si>
  <si>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</si>
  <si>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</si>
  <si>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</si>
  <si>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</si>
  <si>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</si>
  <si>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</si>
  <si>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</si>
  <si>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</si>
  <si>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</si>
  <si>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</si>
  <si>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</si>
  <si>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</si>
  <si>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</si>
  <si>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</si>
  <si>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</si>
  <si>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</si>
  <si>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</si>
  <si>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</si>
  <si>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</si>
  <si>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</si>
  <si>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</si>
  <si>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</si>
  <si>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</si>
  <si>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</si>
  <si>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</si>
  <si>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</si>
  <si>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</si>
  <si>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</si>
  <si>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</si>
  <si>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</si>
  <si>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</si>
  <si>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</si>
  <si>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</si>
  <si>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</si>
  <si>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</si>
  <si>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</si>
  <si>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</si>
  <si>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</si>
  <si>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</si>
  <si>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</si>
  <si>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</si>
  <si>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</si>
  <si>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</si>
  <si>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</si>
  <si>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</si>
  <si>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</si>
  <si>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</si>
  <si>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</si>
  <si>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</si>
  <si>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</si>
  <si>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</si>
  <si>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</si>
  <si>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</si>
  <si>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</si>
  <si>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</si>
  <si>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</si>
  <si>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</si>
  <si>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</si>
  <si>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</si>
  <si>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</si>
  <si>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</si>
  <si>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</si>
  <si>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</si>
  <si>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</si>
  <si>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</si>
  <si>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</si>
  <si>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</si>
  <si>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</si>
  <si>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</si>
  <si>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</si>
  <si>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</si>
  <si>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</si>
  <si>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</si>
  <si>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</si>
  <si>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</si>
  <si>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</si>
  <si>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</si>
  <si>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</si>
  <si>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</si>
  <si>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</si>
  <si>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</si>
  <si>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</si>
  <si>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</si>
  <si>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</si>
  <si>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</si>
  <si>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</si>
  <si>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</si>
  <si>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</si>
  <si>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</si>
  <si>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</si>
  <si>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</si>
  <si>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</si>
  <si>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</si>
  <si>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</si>
  <si>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</si>
  <si>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</si>
  <si>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</si>
  <si>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</si>
  <si>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</si>
  <si>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</si>
  <si>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</si>
  <si>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</si>
  <si>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</si>
  <si>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</si>
  <si>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</si>
  <si>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</si>
  <si>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</si>
  <si>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</si>
  <si>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</si>
  <si>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</si>
  <si>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</si>
  <si>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</si>
  <si>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</si>
  <si>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</si>
  <si>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</si>
  <si>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</si>
  <si>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</si>
  <si>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</si>
  <si>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</si>
  <si>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</si>
  <si>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</si>
  <si>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</si>
  <si>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</si>
  <si>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</si>
  <si>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</si>
  <si>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</si>
  <si>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</si>
  <si>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</si>
  <si>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</si>
  <si>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</si>
  <si>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</si>
  <si>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</si>
  <si>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</si>
  <si>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</si>
  <si>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</si>
  <si>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</si>
  <si>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</si>
  <si>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</si>
  <si>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</si>
  <si>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</si>
  <si>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</si>
  <si>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</si>
  <si>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</si>
  <si>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</si>
  <si>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</si>
  <si>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</si>
  <si>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</si>
  <si>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</si>
  <si>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</si>
  <si>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</si>
  <si>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</si>
  <si>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</si>
  <si>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</si>
  <si>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</si>
  <si>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</si>
  <si>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</si>
  <si>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</si>
  <si>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</si>
  <si>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</si>
  <si>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</si>
  <si>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</si>
  <si>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</si>
  <si>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</si>
  <si>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</si>
  <si>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</si>
  <si>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</si>
  <si>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</si>
  <si>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</si>
  <si>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</si>
  <si>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</si>
  <si>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</si>
  <si>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</si>
  <si>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</si>
  <si>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</si>
  <si>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</si>
  <si>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</si>
  <si>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</si>
  <si>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</si>
  <si>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</si>
  <si>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</si>
  <si>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</si>
  <si>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</si>
  <si>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</si>
  <si>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</si>
  <si>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</si>
  <si>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</si>
  <si>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</si>
  <si>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</si>
  <si>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</si>
  <si>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</si>
  <si>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</si>
  <si>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</si>
  <si>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</si>
  <si>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</si>
  <si>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</si>
  <si>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</si>
  <si>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</si>
  <si>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</si>
  <si>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</si>
  <si>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</si>
  <si>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</si>
  <si>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</si>
  <si>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</si>
  <si>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</si>
  <si>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</si>
  <si>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</si>
  <si>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</si>
  <si>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</si>
  <si>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</si>
  <si>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</si>
  <si>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</si>
  <si>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</si>
  <si>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</si>
  <si>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</si>
  <si>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</si>
  <si>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</si>
  <si>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</si>
  <si>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</si>
  <si>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</si>
  <si>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</si>
  <si>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</si>
  <si>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</si>
  <si>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</si>
  <si>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</si>
  <si>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</si>
  <si>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</si>
  <si>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</si>
  <si>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</si>
  <si>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</si>
  <si>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</si>
  <si>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</si>
  <si>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</si>
  <si>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</si>
  <si>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</si>
  <si>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</si>
  <si>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</si>
  <si>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</si>
  <si>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</si>
  <si>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</si>
  <si>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</si>
  <si>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</si>
  <si>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</si>
  <si>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</si>
  <si>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</si>
  <si>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</si>
  <si>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</si>
  <si>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</si>
  <si>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</si>
  <si>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</si>
  <si>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</si>
  <si>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</si>
  <si>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</si>
  <si>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</si>
  <si>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</si>
  <si>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</si>
  <si>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</si>
  <si>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</si>
  <si>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</si>
  <si>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</si>
  <si>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</si>
  <si>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</si>
  <si>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</si>
  <si>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</si>
  <si>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</si>
  <si>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</si>
  <si>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</si>
  <si>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</si>
  <si>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</si>
  <si>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</si>
  <si>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</si>
  <si>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</si>
  <si>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</si>
  <si>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</si>
  <si>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</si>
  <si>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</si>
  <si>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</si>
  <si>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</si>
  <si>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</si>
  <si>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</si>
  <si>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</si>
  <si>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</si>
  <si>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</si>
  <si>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</si>
  <si>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</si>
  <si>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</si>
  <si>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</si>
  <si>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</si>
  <si>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</si>
  <si>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</si>
  <si>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</si>
  <si>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</si>
  <si>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</si>
  <si>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</si>
  <si>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</si>
  <si>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</si>
  <si>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</si>
  <si>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</si>
  <si>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</si>
  <si>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</si>
  <si>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</si>
  <si>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</si>
  <si>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</si>
  <si>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</si>
  <si>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</si>
  <si>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</si>
  <si>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</si>
  <si>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</si>
  <si>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</si>
  <si>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</si>
  <si>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</si>
  <si>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</si>
  <si>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</si>
  <si>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</si>
  <si>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</si>
  <si>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</si>
  <si>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</si>
  <si>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</si>
  <si>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</si>
  <si>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</si>
  <si>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</si>
  <si>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</si>
  <si>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</si>
  <si>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</si>
  <si>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</si>
  <si>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</si>
  <si>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</si>
  <si>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</si>
  <si>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</si>
  <si>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</si>
  <si>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</si>
  <si>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</si>
  <si>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</si>
  <si>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</si>
  <si>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</si>
  <si>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</si>
  <si>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</si>
  <si>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</si>
  <si>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</si>
  <si>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</si>
  <si>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</si>
  <si>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</si>
  <si>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</si>
  <si>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</si>
  <si>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</si>
  <si>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</si>
  <si>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</si>
  <si>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</si>
  <si>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</si>
  <si>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</si>
  <si>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</si>
  <si>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</si>
  <si>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</si>
  <si>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</si>
  <si>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</si>
  <si>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</si>
  <si>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</si>
  <si>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</si>
  <si>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</si>
  <si>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</si>
  <si>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</si>
  <si>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</si>
  <si>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</si>
  <si>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</si>
  <si>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</si>
  <si>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</si>
  <si>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</si>
  <si>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</si>
  <si>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</si>
  <si>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</si>
  <si>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</si>
  <si>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</si>
  <si>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</si>
  <si>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</si>
  <si>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</si>
  <si>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</si>
  <si>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</si>
  <si>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</si>
  <si>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</si>
  <si>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</si>
  <si>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</si>
  <si>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</si>
  <si>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</si>
  <si>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</si>
  <si>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</si>
  <si>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</si>
  <si>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</si>
  <si>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</si>
  <si>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</si>
  <si>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</si>
  <si>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</si>
  <si>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</si>
  <si>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</si>
  <si>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</si>
  <si>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</si>
  <si>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</si>
  <si>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</si>
  <si>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</si>
  <si>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</si>
  <si>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</si>
  <si>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</si>
  <si>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</si>
  <si>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</si>
  <si>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</si>
  <si>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</si>
  <si>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</si>
  <si>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</si>
  <si>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</si>
  <si>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</si>
  <si>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</si>
  <si>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</si>
  <si>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</si>
  <si>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</si>
  <si>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</si>
  <si>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</si>
  <si>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</si>
  <si>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</si>
  <si>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</si>
  <si>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</si>
  <si>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</si>
  <si>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</si>
  <si>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</si>
  <si>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</si>
  <si>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</si>
  <si>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</si>
  <si>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</si>
  <si>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</si>
  <si>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</si>
  <si>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</si>
  <si>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</si>
  <si>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</si>
  <si>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</si>
  <si>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</si>
  <si>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</si>
  <si>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</si>
  <si>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</si>
  <si>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</si>
  <si>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</si>
  <si>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</si>
  <si>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</si>
  <si>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</si>
  <si>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</si>
  <si>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</si>
  <si>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</si>
  <si>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</si>
  <si>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</si>
  <si>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</si>
  <si>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</si>
  <si>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</si>
  <si>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</si>
  <si>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</si>
  <si>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</si>
  <si>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</si>
  <si>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</si>
  <si>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</si>
  <si>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</si>
  <si>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</si>
  <si>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</si>
  <si>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</si>
  <si>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</si>
  <si>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</si>
  <si>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</si>
  <si>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</si>
  <si>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</si>
  <si>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</si>
  <si>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</si>
  <si>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</si>
  <si>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</si>
  <si>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</si>
  <si>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</si>
  <si>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</si>
  <si>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</si>
  <si>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</si>
  <si>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</si>
  <si>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</si>
  <si>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</si>
  <si>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</si>
  <si>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</si>
  <si>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</si>
  <si>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</si>
  <si>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</si>
  <si>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</si>
  <si>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</si>
  <si>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</si>
  <si>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</si>
  <si>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</si>
  <si>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</si>
  <si>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</si>
  <si>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</si>
  <si>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</si>
  <si>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</si>
  <si>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</si>
  <si>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</si>
  <si>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</si>
  <si>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</si>
  <si>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</si>
  <si>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</si>
  <si>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</si>
  <si>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</si>
  <si>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</si>
  <si>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</si>
  <si>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</si>
  <si>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</si>
  <si>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</si>
  <si>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</si>
  <si>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</si>
  <si>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</si>
  <si>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</si>
  <si>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</si>
  <si>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</si>
  <si>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</si>
  <si>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</si>
  <si>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</si>
  <si>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</si>
  <si>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</si>
  <si>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</si>
  <si>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</si>
  <si>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</si>
  <si>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</si>
  <si>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</si>
  <si>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</si>
  <si>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</si>
  <si>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</si>
  <si>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</si>
  <si>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</si>
  <si>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</si>
  <si>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</si>
  <si>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</si>
  <si>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</si>
  <si>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</si>
  <si>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</si>
  <si>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</si>
  <si>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</si>
  <si>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</si>
  <si>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</si>
  <si>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</si>
  <si>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</si>
  <si>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</si>
  <si>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</si>
  <si>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</si>
  <si>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</si>
  <si>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</si>
  <si>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</si>
  <si>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</si>
  <si>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</si>
  <si>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</si>
  <si>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</si>
  <si>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</si>
  <si>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</si>
  <si>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</si>
  <si>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</si>
  <si>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</si>
  <si>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</si>
  <si>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</si>
  <si>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</si>
  <si>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</si>
  <si>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</si>
  <si>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</si>
  <si>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</si>
  <si>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</si>
  <si>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</si>
  <si>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</si>
  <si>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</si>
  <si>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</si>
  <si>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</si>
  <si>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</si>
  <si>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</si>
  <si>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</si>
  <si>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</si>
  <si>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</si>
  <si>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</si>
  <si>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</si>
  <si>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</si>
  <si>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</si>
  <si>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</si>
  <si>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</si>
  <si>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</si>
  <si>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</si>
  <si>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</si>
  <si>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</si>
  <si>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</si>
  <si>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</si>
  <si>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</si>
  <si>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</si>
  <si>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</si>
  <si>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</si>
  <si>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</si>
  <si>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</si>
  <si>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</si>
  <si>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</si>
  <si>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</si>
  <si>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</si>
  <si>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</si>
  <si>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</si>
  <si>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</si>
  <si>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</si>
  <si>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</si>
  <si>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</si>
  <si>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</si>
  <si>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</si>
  <si>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</si>
  <si>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</si>
  <si>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</si>
  <si>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</si>
  <si>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</si>
  <si>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</si>
  <si>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</si>
  <si>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</si>
  <si>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</si>
  <si>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</si>
  <si>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</si>
  <si>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</si>
  <si>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</si>
  <si>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</si>
  <si>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</si>
  <si>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</si>
  <si>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</si>
  <si>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</si>
  <si>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</si>
  <si>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</si>
  <si>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</si>
  <si>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</si>
  <si>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</si>
  <si>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</si>
  <si>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</si>
  <si>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</si>
  <si>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</si>
  <si>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</si>
  <si>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</si>
  <si>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</si>
  <si>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</si>
  <si>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</si>
  <si>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</si>
  <si>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</si>
  <si>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</si>
  <si>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</si>
  <si>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</si>
  <si>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</si>
  <si>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</si>
  <si>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</si>
  <si>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</si>
  <si>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</si>
  <si>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</si>
  <si>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</si>
  <si>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</si>
  <si>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</si>
  <si>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</si>
  <si>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</si>
  <si>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</si>
  <si>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</si>
  <si>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</si>
  <si>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</si>
  <si>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</si>
  <si>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</si>
  <si>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</si>
  <si>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</si>
  <si>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</si>
  <si>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</si>
  <si>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</si>
  <si>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</si>
  <si>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</si>
  <si>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</si>
  <si>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</si>
  <si>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</si>
  <si>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</si>
  <si>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</si>
  <si>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</si>
  <si>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</si>
  <si>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</si>
  <si>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</si>
  <si>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</si>
  <si>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</si>
  <si>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</si>
  <si>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</si>
  <si>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</si>
  <si>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</si>
  <si>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</si>
  <si>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</si>
  <si>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</si>
  <si>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</si>
  <si>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</si>
  <si>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</si>
  <si>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</si>
  <si>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</si>
  <si>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</si>
  <si>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</si>
  <si>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</si>
  <si>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</si>
  <si>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</si>
  <si>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</si>
  <si>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</si>
  <si>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</si>
  <si>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</si>
  <si>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</si>
  <si>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</si>
  <si>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</si>
  <si>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</si>
  <si>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</si>
  <si>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</si>
  <si>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</si>
  <si>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</si>
  <si>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</si>
  <si>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</si>
  <si>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</si>
  <si>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</si>
  <si>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</si>
  <si>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</si>
  <si>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</si>
  <si>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</si>
  <si>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</si>
  <si>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</si>
  <si>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</si>
  <si>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</si>
  <si>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</si>
  <si>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</si>
  <si>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</si>
  <si>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</si>
  <si>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</si>
  <si>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</si>
  <si>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</si>
  <si>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</si>
  <si>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</si>
  <si>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</si>
  <si>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</si>
  <si>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</si>
  <si>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</si>
  <si>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</si>
  <si>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</si>
  <si>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</si>
  <si>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</si>
  <si>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</si>
  <si>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</si>
  <si>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</si>
  <si>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</si>
  <si>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</si>
  <si>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</si>
  <si>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</si>
  <si>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</si>
  <si>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</si>
  <si>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</si>
  <si>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</si>
  <si>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</si>
  <si>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</si>
  <si>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</si>
  <si>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</si>
  <si>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</si>
  <si>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</si>
  <si>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</si>
  <si>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</si>
  <si>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</si>
  <si>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</si>
  <si>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</si>
  <si>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</si>
  <si>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</si>
  <si>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</si>
  <si>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</si>
  <si>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</si>
  <si>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</si>
  <si>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</si>
  <si>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</si>
  <si>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</si>
  <si>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</si>
  <si>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</si>
  <si>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</si>
  <si>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</si>
  <si>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</si>
  <si>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</si>
  <si>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</si>
  <si>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</si>
  <si>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</si>
  <si>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</si>
  <si>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</si>
  <si>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</si>
  <si>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</si>
  <si>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</si>
  <si>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</si>
  <si>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</si>
  <si>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</si>
  <si>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</si>
  <si>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</si>
  <si>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</si>
  <si>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</si>
  <si>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</si>
  <si>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</si>
  <si>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</si>
  <si>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</si>
  <si>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</si>
  <si>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</si>
  <si>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</si>
  <si>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</si>
  <si>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</si>
  <si>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</si>
  <si>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</si>
  <si>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</si>
  <si>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</si>
  <si>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</si>
  <si>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</si>
  <si>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</si>
  <si>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</si>
  <si>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</si>
  <si>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</si>
  <si>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</si>
  <si>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</si>
  <si>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</si>
  <si>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</si>
  <si>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</si>
  <si>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</si>
  <si>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</si>
  <si>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</si>
  <si>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</si>
  <si>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</si>
  <si>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</si>
  <si>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</si>
  <si>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</si>
  <si>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</si>
  <si>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</si>
  <si>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</si>
  <si>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</si>
  <si>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</si>
  <si>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</si>
  <si>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</si>
  <si>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</si>
  <si>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</si>
  <si>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</si>
  <si>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</si>
  <si>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</si>
  <si>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</si>
  <si>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</si>
  <si>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</si>
  <si>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</si>
  <si>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</si>
  <si>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</si>
  <si>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</si>
  <si>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</si>
  <si>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</si>
  <si>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</si>
  <si>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</si>
  <si>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</si>
  <si>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</si>
  <si>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</si>
  <si>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</si>
  <si>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</si>
  <si>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</si>
  <si>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</si>
  <si>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</si>
  <si>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</si>
  <si>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</si>
  <si>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</si>
  <si>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</si>
  <si>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</si>
  <si>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</si>
  <si>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</si>
  <si>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</si>
  <si>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</si>
  <si>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</si>
  <si>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</si>
  <si>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</si>
  <si>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</si>
  <si>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</si>
  <si>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</si>
  <si>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</si>
  <si>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</si>
  <si>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</si>
  <si>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</si>
  <si>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</si>
  <si>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</si>
  <si>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</si>
  <si>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</si>
  <si>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</si>
  <si>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</si>
  <si>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</si>
  <si>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</si>
  <si>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</si>
  <si>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</si>
  <si>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</si>
  <si>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</si>
  <si>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</si>
  <si>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</si>
  <si>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</si>
  <si>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</si>
  <si>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</si>
  <si>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</si>
  <si>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</si>
  <si>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</si>
  <si>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</si>
  <si>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</si>
  <si>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</si>
  <si>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</si>
  <si>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</si>
  <si>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</si>
  <si>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</si>
  <si>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</si>
  <si>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</si>
  <si>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</si>
  <si>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</si>
  <si>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</si>
  <si>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</si>
  <si>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</si>
  <si>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</si>
  <si>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</si>
  <si>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</si>
  <si>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</si>
  <si>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</si>
  <si>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</si>
  <si>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</si>
  <si>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</si>
  <si>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</si>
  <si>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</si>
  <si>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</si>
  <si>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</si>
  <si>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</si>
  <si>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</si>
  <si>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</si>
  <si>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</si>
  <si>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</si>
  <si>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</si>
  <si>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</si>
  <si>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</si>
  <si>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</si>
  <si>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</si>
  <si>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</si>
  <si>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</si>
  <si>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</si>
  <si>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</si>
  <si>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</si>
  <si>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</si>
  <si>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</si>
  <si>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</si>
  <si>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</si>
  <si>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</si>
  <si>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</si>
  <si>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</si>
  <si>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</si>
  <si>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</si>
  <si>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</si>
  <si>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</si>
  <si>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</si>
  <si>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</si>
  <si>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</si>
  <si>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</si>
  <si>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</si>
  <si>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</si>
  <si>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</si>
  <si>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</si>
  <si>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</si>
  <si>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</si>
  <si>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</si>
  <si>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</si>
  <si>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</si>
  <si>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</si>
  <si>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</si>
  <si>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</si>
  <si>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</si>
  <si>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</si>
  <si>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</si>
  <si>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</si>
  <si>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</si>
  <si>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</si>
  <si>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</si>
  <si>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</si>
  <si>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</si>
  <si>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</si>
  <si>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</si>
  <si>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</si>
  <si>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</si>
  <si>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</si>
  <si>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</si>
  <si>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</si>
  <si>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</si>
  <si>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</si>
  <si>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</si>
  <si>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</si>
  <si>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</si>
  <si>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</si>
  <si>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</si>
  <si>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</si>
  <si>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</si>
  <si>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</si>
  <si>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</si>
  <si>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</si>
  <si>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</si>
  <si>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</si>
  <si>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</si>
  <si>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</si>
  <si>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</si>
  <si>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</si>
  <si>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</si>
  <si>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</si>
  <si>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</si>
  <si>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</si>
  <si>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</si>
  <si>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</si>
  <si>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</si>
  <si>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</si>
  <si>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</si>
  <si>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</si>
  <si>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</si>
  <si>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</si>
  <si>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</si>
  <si>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</si>
  <si>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</si>
  <si>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</si>
  <si>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</si>
  <si>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</si>
  <si>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</si>
  <si>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</si>
  <si>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</si>
  <si>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</si>
  <si>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</si>
  <si>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</si>
  <si>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</si>
  <si>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</si>
  <si>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</si>
  <si>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</si>
  <si>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</si>
  <si>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</si>
  <si>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</si>
  <si>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</si>
  <si>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</si>
  <si>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</si>
  <si>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</si>
  <si>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</si>
  <si>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</si>
  <si>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</si>
  <si>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</si>
  <si>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</si>
  <si>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</si>
  <si>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</si>
  <si>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</si>
  <si>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</si>
  <si>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</si>
  <si>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</si>
  <si>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</si>
  <si>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</si>
  <si>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</si>
  <si>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</si>
  <si>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</si>
  <si>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</si>
  <si>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</si>
  <si>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</si>
  <si>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</si>
  <si>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</si>
  <si>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</si>
  <si>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</si>
  <si>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</si>
  <si>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</si>
  <si>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</si>
  <si>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</si>
  <si>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</si>
  <si>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</si>
  <si>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</si>
  <si>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</si>
  <si>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</si>
  <si>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</si>
  <si>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</si>
  <si>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</si>
  <si>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</si>
  <si>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</si>
  <si>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</si>
  <si>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</si>
  <si>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</si>
  <si>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</si>
  <si>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</si>
  <si>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</si>
  <si>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</si>
  <si>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</si>
  <si>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</si>
  <si>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</si>
  <si>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</si>
  <si>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</si>
  <si>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</si>
  <si>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</si>
  <si>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</si>
  <si>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</si>
  <si>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</si>
  <si>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</si>
  <si>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</si>
  <si>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</si>
  <si>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</si>
  <si>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</si>
  <si>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</si>
  <si>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</si>
  <si>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</si>
  <si>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</si>
  <si>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</si>
  <si>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</si>
  <si>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</si>
  <si>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</si>
  <si>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</si>
  <si>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</si>
  <si>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</si>
  <si>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</si>
  <si>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</si>
  <si>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</si>
  <si>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</si>
  <si>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</si>
  <si>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</si>
  <si>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</si>
  <si>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</si>
  <si>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</si>
  <si>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</si>
  <si>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</si>
  <si>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</si>
  <si>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</si>
  <si>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</si>
  <si>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</si>
  <si>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</si>
  <si>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</si>
  <si>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</si>
  <si>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</si>
  <si>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</si>
  <si>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</si>
  <si>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</si>
  <si>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</si>
  <si>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</si>
  <si>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</si>
  <si>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</si>
  <si>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</si>
  <si>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</si>
  <si>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</si>
  <si>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</si>
  <si>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</si>
  <si>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</si>
  <si>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</si>
  <si>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</si>
  <si>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</si>
  <si>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</si>
  <si>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</si>
  <si>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</si>
  <si>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</si>
  <si>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</si>
  <si>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</si>
  <si>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</si>
  <si>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</si>
  <si>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</si>
  <si>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</si>
  <si>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</si>
  <si>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</si>
  <si>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</si>
  <si>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</si>
  <si>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</si>
  <si>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</si>
  <si>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</si>
  <si>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</si>
  <si>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</si>
  <si>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</si>
  <si>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</si>
  <si>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</si>
  <si>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</si>
  <si>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</si>
  <si>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</si>
  <si>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</si>
  <si>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</si>
  <si>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</si>
  <si>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</si>
  <si>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</si>
  <si>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</si>
  <si>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</si>
  <si>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</si>
  <si>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</si>
  <si>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</si>
  <si>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</si>
  <si>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</si>
  <si>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</si>
  <si>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</si>
  <si>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</si>
  <si>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</si>
  <si>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</si>
  <si>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</si>
  <si>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</si>
  <si>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</si>
  <si>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</si>
  <si>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</si>
  <si>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</si>
  <si>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</si>
  <si>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</si>
  <si>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</si>
  <si>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</si>
  <si>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</si>
  <si>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</si>
  <si>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</si>
  <si>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</si>
  <si>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</si>
  <si>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</si>
  <si>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</si>
  <si>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</si>
  <si>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</si>
  <si>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</si>
  <si>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</si>
  <si>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</si>
  <si>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</si>
  <si>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</si>
  <si>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</si>
  <si>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</si>
  <si>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</si>
  <si>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</si>
  <si>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</si>
  <si>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</si>
  <si>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</si>
  <si>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</si>
  <si>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</si>
  <si>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</si>
  <si>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</si>
  <si>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</si>
  <si>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</si>
  <si>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</si>
  <si>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</si>
  <si>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</si>
  <si>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</si>
  <si>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</si>
  <si>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</si>
  <si>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</si>
  <si>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</si>
  <si>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</si>
  <si>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</si>
  <si>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</si>
  <si>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</si>
  <si>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</si>
  <si>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</si>
  <si>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</si>
  <si>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</si>
  <si>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</si>
  <si>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</si>
  <si>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</si>
  <si>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</si>
  <si>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</si>
  <si>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</si>
  <si>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</si>
  <si>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</si>
  <si>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</si>
  <si>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</si>
  <si>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</si>
  <si>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</si>
  <si>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</si>
  <si>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</si>
  <si>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</si>
  <si>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</si>
  <si>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</si>
  <si>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</si>
  <si>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</si>
  <si>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</si>
  <si>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</si>
  <si>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</si>
  <si>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</si>
  <si>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</si>
  <si>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</si>
  <si>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</si>
  <si>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</si>
  <si>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</si>
  <si>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</si>
  <si>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</si>
  <si>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</si>
  <si>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</si>
  <si>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</si>
  <si>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</si>
  <si>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</si>
  <si>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</si>
  <si>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</si>
  <si>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</si>
  <si>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</si>
  <si>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</si>
  <si>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</si>
  <si>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</si>
  <si>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</si>
  <si>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</si>
  <si>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</si>
  <si>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</si>
  <si>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</si>
  <si>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</si>
  <si>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</si>
  <si>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</si>
  <si>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</si>
  <si>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</si>
  <si>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</si>
  <si>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</si>
  <si>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</si>
  <si>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</si>
  <si>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</si>
  <si>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</si>
  <si>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</si>
  <si>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</si>
  <si>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</si>
  <si>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</si>
  <si>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</si>
  <si>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</si>
  <si>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</si>
  <si>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</si>
  <si>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</si>
  <si>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</si>
  <si>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</si>
  <si>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</si>
  <si>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</si>
  <si>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</si>
  <si>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</si>
  <si>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</si>
  <si>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</si>
  <si>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</si>
  <si>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</si>
  <si>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</si>
  <si>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</si>
  <si>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</si>
  <si>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</si>
  <si>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</si>
  <si>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</si>
  <si>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</si>
  <si>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</si>
  <si>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</si>
  <si>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</si>
  <si>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</si>
  <si>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</si>
  <si>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</si>
  <si>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</si>
  <si>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</si>
  <si>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</si>
  <si>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</si>
  <si>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</si>
  <si>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</si>
  <si>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</si>
  <si>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</si>
  <si>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</si>
  <si>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</si>
  <si>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</si>
  <si>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</si>
  <si>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</si>
  <si>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</si>
  <si>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</si>
  <si>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</si>
  <si>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</si>
  <si>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</si>
  <si>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</si>
  <si>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</si>
  <si>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</si>
  <si>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</si>
  <si>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</si>
  <si>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</si>
  <si>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</si>
  <si>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</si>
  <si>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</si>
  <si>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</si>
  <si>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</si>
  <si>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</si>
  <si>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</si>
  <si>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</si>
  <si>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</si>
  <si>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</si>
  <si>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</si>
  <si>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</si>
  <si>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</si>
  <si>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</si>
  <si>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</si>
  <si>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</si>
  <si>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</si>
  <si>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</si>
  <si>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</si>
  <si>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</si>
  <si>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</si>
  <si>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</si>
  <si>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</si>
  <si>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</si>
  <si>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</si>
  <si>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</si>
  <si>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</si>
  <si>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</si>
  <si>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</si>
  <si>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</si>
  <si>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</si>
  <si>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</si>
  <si>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</si>
  <si>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</si>
  <si>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</si>
  <si>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</si>
  <si>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</si>
  <si>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</si>
  <si>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</si>
  <si>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</si>
  <si>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</si>
  <si>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</si>
  <si>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</si>
  <si>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</si>
  <si>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</si>
  <si>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</si>
  <si>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</si>
  <si>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</si>
  <si>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</si>
  <si>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</si>
  <si>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</si>
  <si>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</si>
  <si>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</si>
  <si>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</si>
  <si>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</si>
  <si>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</si>
  <si>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</si>
  <si>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</si>
  <si>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</si>
  <si>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</si>
  <si>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</si>
  <si>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</si>
  <si>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</si>
  <si>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</si>
  <si>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</si>
  <si>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</si>
  <si>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</si>
  <si>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</si>
  <si>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</si>
  <si>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</si>
  <si>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</si>
  <si>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</si>
  <si>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</si>
  <si>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</si>
  <si>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</si>
  <si>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</si>
  <si>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</si>
  <si>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</si>
  <si>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</si>
  <si>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</si>
  <si>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</si>
  <si>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</si>
  <si>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</si>
  <si>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</si>
  <si>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</si>
  <si>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</si>
  <si>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</si>
  <si>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</si>
  <si>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</si>
  <si>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</si>
  <si>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</si>
  <si>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</si>
  <si>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</si>
  <si>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</si>
  <si>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</si>
  <si>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</si>
  <si>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</si>
  <si>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</si>
  <si>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</si>
  <si>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</si>
  <si>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</si>
  <si>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</si>
  <si>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</si>
  <si>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</si>
  <si>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</si>
  <si>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</si>
  <si>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</si>
  <si>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</si>
  <si>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</si>
  <si>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</si>
  <si>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</si>
  <si>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</si>
  <si>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</si>
  <si>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</si>
  <si>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</si>
  <si>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</si>
  <si>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</si>
  <si>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</si>
  <si>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</si>
  <si>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</si>
  <si>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</si>
  <si>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</si>
  <si>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</si>
  <si>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</si>
  <si>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</si>
  <si>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</si>
  <si>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</si>
  <si>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</si>
  <si>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</si>
  <si>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</si>
  <si>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</si>
  <si>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</si>
  <si>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</si>
  <si>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</si>
  <si>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</si>
  <si>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</si>
  <si>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</si>
  <si>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</si>
  <si>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</si>
  <si>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</si>
  <si>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</si>
  <si>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</si>
  <si>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</si>
  <si>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</si>
  <si>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</si>
  <si>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</si>
  <si>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</si>
  <si>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</si>
  <si>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</si>
  <si>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</si>
  <si>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</si>
  <si>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</si>
  <si>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</si>
  <si>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</si>
  <si>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</si>
  <si>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</si>
  <si>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</si>
  <si>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</si>
  <si>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</si>
  <si>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</si>
  <si>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</si>
  <si>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</si>
  <si>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</si>
  <si>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</si>
  <si>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</si>
  <si>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</si>
  <si>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</si>
  <si>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</si>
  <si>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</si>
  <si>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</si>
  <si>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</si>
  <si>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</si>
  <si>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</si>
  <si>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</si>
  <si>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</si>
  <si>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</si>
  <si>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</si>
  <si>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</si>
  <si>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</si>
  <si>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</si>
  <si>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</si>
  <si>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</si>
  <si>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</si>
  <si>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</si>
  <si>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</si>
  <si>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</si>
  <si>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</si>
  <si>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</si>
  <si>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</si>
  <si>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</si>
  <si>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</si>
  <si>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</si>
  <si>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</si>
  <si>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</si>
  <si>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</si>
  <si>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</si>
  <si>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</si>
  <si>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</si>
  <si>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</si>
  <si>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</si>
  <si>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</si>
  <si>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</si>
  <si>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</si>
  <si>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</si>
  <si>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</si>
  <si>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</si>
  <si>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</si>
  <si>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</si>
  <si>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</si>
  <si>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</si>
  <si>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</si>
  <si>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</si>
  <si>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</si>
  <si>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</si>
  <si>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</si>
  <si>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</si>
  <si>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</si>
  <si>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</si>
  <si>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</si>
  <si>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</si>
  <si>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</si>
  <si>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</si>
  <si>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</si>
  <si>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</si>
  <si>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</si>
  <si>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</si>
  <si>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</si>
  <si>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</si>
  <si>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</si>
  <si>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</si>
  <si>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</si>
  <si>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</si>
  <si>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</si>
  <si>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</si>
  <si>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</si>
  <si>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</si>
  <si>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</si>
  <si>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</si>
  <si>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</si>
  <si>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</si>
  <si>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</si>
  <si>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</si>
  <si>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</si>
  <si>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</si>
  <si>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</si>
  <si>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</si>
  <si>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</si>
  <si>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</si>
  <si>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</si>
  <si>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</si>
  <si>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</si>
  <si>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</si>
  <si>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</si>
  <si>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</si>
  <si>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</si>
  <si>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</si>
  <si>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</si>
  <si>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</si>
  <si>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</si>
  <si>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</si>
  <si>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</si>
  <si>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</si>
  <si>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</si>
  <si>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</si>
  <si>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</si>
  <si>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</si>
  <si>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</si>
  <si>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</si>
  <si>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</si>
  <si>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</si>
  <si>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</si>
  <si>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</si>
  <si>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</si>
  <si>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</si>
  <si>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</si>
  <si>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</si>
  <si>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</si>
  <si>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</si>
  <si>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</si>
  <si>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</si>
  <si>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</si>
  <si>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</si>
  <si>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</si>
  <si>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</si>
  <si>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</si>
  <si>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</si>
  <si>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</si>
  <si>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</si>
  <si>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</si>
  <si>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</si>
  <si>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</si>
  <si>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</si>
  <si>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</si>
  <si>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</si>
  <si>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</si>
  <si>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</si>
  <si>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</si>
  <si>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</si>
  <si>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</si>
  <si>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</si>
  <si>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</si>
  <si>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</si>
  <si>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</si>
  <si>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</si>
  <si>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</si>
  <si>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</si>
  <si>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</si>
  <si>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</si>
  <si>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</si>
  <si>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</si>
  <si>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</si>
  <si>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</si>
  <si>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</si>
  <si>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</si>
  <si>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</si>
  <si>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</si>
  <si>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</si>
  <si>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</si>
  <si>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</si>
  <si>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</si>
  <si>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</si>
  <si>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</si>
  <si>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</si>
  <si>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</si>
  <si>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</si>
  <si>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</si>
  <si>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</si>
  <si>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</si>
  <si>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</si>
  <si>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</si>
  <si>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</si>
  <si>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</si>
  <si>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</si>
  <si>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</si>
  <si>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</si>
  <si>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</si>
  <si>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</si>
  <si>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</si>
  <si>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</si>
  <si>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</si>
  <si>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</si>
  <si>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</si>
  <si>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</si>
  <si>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</si>
  <si>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</si>
  <si>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</si>
  <si>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</si>
  <si>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</si>
  <si>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</si>
  <si>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</si>
  <si>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</si>
  <si>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</si>
  <si>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</si>
  <si>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</si>
  <si>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</si>
  <si>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</si>
  <si>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</si>
  <si>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</si>
  <si>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</si>
  <si>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</si>
  <si>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</si>
  <si>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</si>
  <si>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</si>
  <si>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</si>
  <si>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</si>
  <si>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</si>
  <si>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</si>
  <si>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</si>
  <si>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</si>
  <si>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</si>
  <si>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</si>
  <si>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</si>
  <si>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</si>
  <si>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</si>
  <si>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</si>
  <si>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</si>
  <si>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</si>
  <si>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</si>
  <si>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</si>
  <si>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</si>
  <si>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</si>
  <si>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</si>
  <si>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</si>
  <si>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</si>
  <si>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</si>
  <si>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</si>
  <si>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</si>
  <si>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</si>
  <si>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</si>
  <si>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</si>
  <si>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</si>
  <si>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</si>
  <si>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</si>
  <si>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</si>
  <si>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</si>
  <si>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</si>
  <si>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</si>
  <si>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</si>
  <si>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</si>
  <si>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</si>
  <si>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</si>
  <si>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</si>
  <si>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</si>
  <si>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</si>
  <si>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</si>
  <si>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</si>
  <si>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</si>
  <si>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</si>
  <si>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</si>
  <si>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</si>
  <si>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</si>
  <si>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</si>
  <si>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</si>
  <si>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</si>
  <si>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</si>
  <si>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</si>
  <si>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</si>
  <si>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</si>
  <si>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</si>
  <si>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</si>
  <si>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</si>
  <si>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</si>
  <si>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</si>
  <si>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</si>
  <si>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</si>
  <si>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</si>
  <si>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</si>
  <si>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</si>
  <si>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</si>
  <si>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</si>
  <si>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</si>
  <si>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</si>
  <si>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</si>
  <si>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</si>
  <si>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</si>
  <si>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</si>
  <si>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</si>
  <si>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</si>
  <si>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</si>
  <si>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</si>
  <si>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</si>
  <si>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</si>
  <si>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</si>
  <si>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</si>
  <si>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</si>
  <si>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</si>
  <si>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</si>
  <si>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</si>
  <si>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</si>
  <si>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</si>
  <si>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</si>
  <si>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</si>
  <si>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</si>
  <si>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</si>
  <si>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</si>
  <si>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</si>
  <si>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</si>
  <si>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</si>
  <si>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</si>
  <si>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</si>
  <si>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</si>
  <si>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</si>
  <si>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</si>
  <si>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</si>
  <si>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</si>
  <si>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</si>
  <si>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</si>
  <si>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</si>
  <si>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</si>
  <si>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</si>
  <si>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</si>
  <si>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</si>
  <si>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</si>
  <si>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</si>
  <si>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</si>
  <si>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</si>
  <si>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</si>
  <si>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</si>
  <si>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</si>
  <si>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</si>
  <si>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</si>
  <si>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</si>
  <si>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</si>
  <si>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</si>
  <si>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</si>
  <si>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</si>
  <si>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</si>
  <si>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</si>
  <si>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</si>
  <si>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</si>
  <si>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</si>
  <si>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</si>
  <si>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</si>
  <si>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</si>
  <si>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</si>
  <si>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</si>
  <si>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</si>
  <si>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</si>
  <si>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</si>
  <si>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</si>
  <si>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</si>
  <si>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</si>
  <si>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</si>
  <si>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</si>
  <si>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</si>
  <si>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</si>
  <si>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</si>
  <si>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</si>
  <si>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</si>
  <si>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</si>
  <si>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</si>
  <si>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</si>
  <si>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</si>
  <si>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</si>
  <si>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</si>
  <si>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</si>
  <si>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</si>
  <si>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</si>
  <si>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</si>
  <si>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</si>
  <si>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</si>
  <si>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</si>
  <si>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</si>
  <si>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</si>
  <si>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</si>
  <si>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</si>
  <si>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</si>
  <si>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</si>
  <si>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</si>
  <si>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</si>
  <si>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</si>
  <si>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</si>
  <si>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</si>
  <si>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</si>
  <si>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</si>
  <si>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</si>
  <si>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</si>
  <si>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</si>
  <si>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</si>
  <si>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</si>
  <si>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</si>
  <si>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</si>
  <si>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</si>
  <si>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</si>
  <si>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</si>
  <si>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</si>
  <si>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</si>
  <si>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</si>
  <si>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</si>
  <si>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</si>
  <si>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</si>
  <si>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</si>
  <si>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</si>
  <si>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</si>
  <si>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</si>
  <si>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</si>
  <si>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</si>
  <si>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</si>
  <si>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</si>
  <si>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</si>
  <si>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</si>
  <si>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</si>
  <si>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</si>
  <si>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</si>
  <si>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</si>
  <si>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</si>
  <si>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</si>
  <si>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</si>
  <si>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</si>
  <si>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</si>
  <si>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</si>
  <si>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</si>
  <si>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</si>
  <si>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</si>
  <si>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</si>
  <si>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</si>
  <si>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</si>
  <si>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</si>
  <si>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</si>
  <si>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</si>
  <si>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</si>
  <si>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</si>
  <si>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</si>
  <si>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</si>
  <si>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</si>
  <si>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</si>
  <si>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</si>
  <si>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</si>
  <si>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</si>
  <si>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</si>
  <si>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</si>
  <si>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</si>
  <si>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</si>
  <si>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</si>
  <si>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</si>
  <si>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</si>
  <si>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</si>
  <si>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</si>
  <si>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</si>
  <si>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</si>
  <si>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</si>
  <si>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</si>
  <si>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</si>
  <si>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</si>
  <si>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</si>
  <si>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</si>
  <si>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</si>
  <si>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</si>
  <si>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</si>
  <si>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</si>
  <si>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</si>
  <si>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</si>
  <si>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</si>
  <si>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</si>
  <si>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</si>
  <si>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</si>
  <si>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</si>
  <si>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</si>
  <si>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</si>
  <si>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</si>
  <si>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</si>
  <si>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</si>
  <si>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</si>
  <si>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</si>
  <si>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</si>
  <si>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</si>
  <si>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</si>
  <si>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</si>
  <si>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</si>
  <si>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</si>
  <si>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</si>
  <si>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</si>
  <si>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</si>
  <si>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</si>
  <si>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</si>
  <si>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</si>
  <si>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</si>
  <si>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</si>
  <si>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</si>
  <si>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</si>
  <si>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</si>
  <si>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</si>
  <si>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</si>
  <si>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</si>
  <si>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</si>
  <si>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</si>
  <si>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</si>
  <si>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</si>
  <si>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</si>
  <si>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</si>
  <si>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</si>
  <si>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</si>
  <si>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</si>
  <si>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</si>
  <si>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</si>
  <si>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</si>
  <si>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</si>
  <si>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</si>
  <si>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</si>
  <si>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</si>
  <si>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</si>
  <si>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</si>
  <si>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</si>
  <si>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</si>
  <si>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</si>
  <si>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</si>
  <si>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</si>
  <si>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</si>
  <si>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</si>
  <si>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</si>
  <si>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</si>
  <si>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</si>
  <si>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</si>
  <si>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</si>
  <si>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</si>
  <si>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</si>
  <si>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</si>
  <si>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</si>
  <si>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</si>
  <si>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</si>
  <si>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</si>
  <si>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</si>
  <si>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</si>
  <si>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</si>
  <si>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</si>
  <si>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</si>
  <si>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</si>
  <si>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</si>
  <si>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</si>
  <si>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</si>
  <si>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</si>
  <si>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</si>
  <si>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</si>
  <si>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</si>
  <si>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</si>
  <si>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</si>
  <si>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</si>
  <si>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</si>
  <si>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</si>
  <si>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</si>
  <si>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</si>
  <si>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</si>
  <si>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</si>
  <si>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</si>
  <si>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</si>
  <si>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</si>
  <si>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</si>
  <si>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</si>
  <si>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</si>
  <si>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</si>
  <si>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</si>
  <si>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</si>
  <si>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</si>
  <si>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</si>
  <si>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</si>
  <si>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</si>
  <si>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</si>
  <si>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</si>
  <si>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</si>
  <si>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</si>
  <si>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</si>
  <si>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</si>
  <si>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</si>
  <si>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</si>
  <si>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</si>
  <si>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</si>
  <si>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</si>
  <si>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</si>
  <si>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</si>
  <si>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</si>
  <si>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</si>
  <si>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</si>
  <si>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</si>
  <si>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</si>
  <si>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</si>
  <si>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</si>
  <si>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</si>
  <si>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</si>
  <si>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</si>
  <si>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</si>
  <si>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</si>
  <si>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</si>
  <si>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</si>
  <si>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</si>
  <si>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</si>
  <si>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</si>
  <si>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</si>
  <si>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</si>
  <si>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</si>
  <si>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</si>
  <si>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</si>
  <si>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</si>
  <si>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</si>
  <si>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</si>
  <si>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</si>
  <si>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</si>
  <si>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</si>
  <si>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</si>
  <si>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</si>
  <si>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</si>
  <si>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</si>
  <si>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</si>
  <si>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</si>
  <si>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</si>
  <si>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</si>
  <si>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</si>
  <si>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</si>
  <si>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</si>
  <si>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</si>
  <si>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</si>
  <si>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</si>
  <si>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</si>
  <si>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</si>
  <si>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</si>
  <si>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</si>
  <si>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</si>
  <si>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</si>
  <si>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</si>
  <si>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</si>
  <si>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</si>
  <si>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</si>
  <si>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</si>
  <si>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</si>
  <si>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</si>
  <si>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</si>
  <si>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</si>
  <si>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</si>
  <si>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</si>
  <si>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</si>
  <si>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</si>
  <si>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</si>
  <si>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</si>
  <si>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</si>
  <si>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</si>
  <si>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</si>
  <si>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</si>
  <si>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</si>
  <si>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</si>
  <si>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</si>
  <si>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</si>
  <si>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</si>
  <si>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</si>
  <si>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</si>
  <si>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</si>
  <si>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</si>
  <si>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</si>
  <si>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</si>
  <si>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</si>
  <si>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</si>
  <si>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</si>
  <si>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</si>
  <si>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</si>
  <si>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</si>
  <si>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</si>
  <si>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</si>
  <si>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</si>
  <si>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</si>
  <si>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</si>
  <si>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</si>
  <si>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</si>
  <si>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</si>
  <si>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</si>
  <si>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</si>
  <si>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</si>
  <si>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</si>
  <si>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</si>
  <si>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</si>
  <si>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</si>
  <si>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</si>
  <si>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</si>
  <si>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</si>
  <si>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</si>
  <si>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</si>
  <si>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</si>
  <si>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</si>
  <si>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</si>
  <si>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</si>
  <si>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</si>
  <si>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</si>
  <si>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</si>
  <si>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</si>
  <si>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</si>
  <si>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</si>
  <si>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</si>
  <si>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</si>
  <si>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</si>
  <si>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</si>
  <si>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</si>
  <si>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</si>
  <si>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</si>
  <si>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</si>
  <si>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</si>
  <si>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</si>
  <si>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</si>
  <si>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</si>
  <si>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</si>
  <si>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</si>
  <si>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</si>
  <si>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</si>
  <si>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</si>
  <si>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</si>
  <si>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</si>
  <si>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</si>
  <si>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</si>
  <si>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</si>
  <si>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</si>
  <si>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</si>
  <si>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</si>
  <si>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</si>
  <si>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</si>
  <si>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</si>
  <si>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</si>
  <si>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</si>
  <si>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</si>
  <si>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</si>
  <si>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</si>
  <si>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</si>
  <si>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</si>
  <si>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</si>
  <si>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</si>
  <si>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</si>
  <si>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</si>
  <si>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</si>
  <si>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</si>
  <si>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</si>
  <si>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</si>
  <si>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</si>
  <si>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</si>
  <si>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</si>
  <si>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</si>
  <si>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</si>
  <si>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</si>
  <si>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</si>
  <si>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</si>
  <si>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</si>
  <si>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</si>
  <si>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</si>
  <si>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</si>
  <si>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</si>
  <si>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</si>
  <si>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</si>
  <si>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</si>
  <si>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</si>
  <si>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</si>
  <si>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</si>
  <si>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</si>
  <si>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</si>
  <si>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</si>
  <si>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</si>
  <si>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</si>
  <si>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</si>
  <si>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</si>
  <si>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</si>
  <si>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</si>
  <si>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</si>
  <si>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</si>
  <si>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</si>
  <si>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</si>
  <si>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</si>
  <si>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</si>
  <si>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</si>
  <si>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</si>
  <si>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</si>
  <si>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</si>
  <si>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</si>
  <si>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</si>
  <si>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</si>
  <si>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</si>
  <si>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</si>
  <si>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</si>
  <si>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</si>
  <si>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</si>
  <si>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</si>
  <si>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</si>
  <si>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</si>
  <si>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</si>
  <si>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</si>
  <si>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</si>
  <si>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</si>
  <si>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</si>
  <si>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</si>
  <si>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</si>
  <si>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</si>
  <si>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</si>
  <si>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</si>
  <si>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</si>
  <si>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</si>
  <si>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</si>
  <si>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</si>
  <si>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</si>
  <si>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</si>
  <si>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</si>
  <si>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</si>
  <si>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</si>
  <si>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</si>
  <si>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</si>
  <si>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</si>
  <si>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</si>
  <si>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</si>
  <si>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</si>
  <si>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</si>
  <si>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</si>
  <si>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</si>
  <si>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</si>
  <si>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</si>
  <si>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</si>
  <si>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</si>
  <si>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</si>
  <si>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</si>
  <si>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</si>
  <si>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</si>
  <si>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</si>
  <si>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</si>
  <si>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</si>
  <si>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</si>
  <si>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</si>
  <si>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</si>
  <si>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</si>
  <si>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</si>
  <si>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</si>
  <si>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</si>
  <si>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</si>
  <si>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</si>
  <si>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</si>
  <si>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</si>
  <si>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</si>
  <si>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</si>
  <si>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</si>
  <si>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</si>
  <si>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</si>
  <si>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</si>
  <si>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</si>
  <si>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</si>
  <si>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</si>
  <si>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</si>
  <si>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</si>
  <si>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</si>
  <si>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</si>
  <si>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</si>
  <si>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</si>
  <si>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</si>
  <si>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</si>
  <si>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</si>
  <si>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</si>
  <si>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</si>
  <si>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</si>
  <si>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</si>
  <si>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</si>
  <si>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</si>
  <si>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</si>
  <si>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</si>
  <si>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</si>
  <si>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</si>
  <si>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</si>
  <si>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</si>
  <si>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</si>
  <si>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</si>
  <si>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</si>
  <si>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</si>
  <si>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</si>
  <si>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</si>
  <si>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</si>
  <si>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</si>
  <si>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</si>
  <si>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</si>
  <si>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</si>
  <si>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</si>
  <si>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</si>
  <si>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</si>
  <si>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</si>
  <si>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</si>
  <si>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</si>
  <si>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</si>
  <si>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</si>
  <si>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</si>
  <si>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</si>
  <si>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</si>
  <si>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</si>
  <si>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</si>
  <si>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</si>
  <si>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</si>
  <si>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</si>
  <si>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</si>
  <si>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</si>
  <si>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</si>
  <si>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</si>
  <si>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</si>
  <si>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</si>
  <si>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</si>
  <si>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</si>
  <si>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</si>
  <si>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</si>
  <si>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</si>
  <si>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</si>
  <si>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</si>
  <si>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</si>
  <si>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</si>
  <si>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</si>
  <si>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</si>
  <si>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</si>
  <si>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</si>
  <si>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</si>
  <si>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</si>
  <si>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</si>
  <si>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</si>
  <si>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</si>
  <si>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</si>
  <si>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</si>
  <si>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</si>
  <si>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</si>
  <si>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</si>
  <si>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</si>
  <si>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</si>
  <si>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</si>
  <si>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</si>
  <si>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</si>
  <si>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</si>
  <si>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</si>
  <si>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</si>
  <si>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</si>
  <si>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</si>
  <si>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</si>
  <si>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</si>
  <si>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</si>
  <si>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</si>
  <si>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</si>
  <si>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</si>
  <si>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</si>
  <si>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</si>
  <si>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</si>
  <si>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</si>
  <si>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</si>
  <si>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</si>
  <si>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</si>
  <si>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</si>
  <si>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</si>
  <si>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</si>
  <si>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</si>
  <si>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</si>
  <si>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</si>
  <si>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</si>
  <si>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</si>
  <si>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</si>
  <si>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</si>
  <si>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</si>
  <si>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</si>
  <si>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</si>
  <si>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</si>
  <si>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</si>
  <si>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</si>
  <si>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</si>
  <si>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</si>
  <si>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</si>
  <si>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</si>
  <si>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</si>
  <si>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</si>
  <si>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</si>
  <si>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</si>
  <si>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</si>
  <si>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</si>
  <si>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</si>
  <si>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</si>
  <si>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</si>
  <si>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</si>
  <si>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</si>
  <si>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</si>
  <si>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</si>
  <si>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</si>
  <si>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</si>
  <si>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</si>
  <si>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</si>
  <si>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</si>
  <si>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</si>
  <si>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</si>
  <si>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</si>
  <si>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</si>
  <si>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</si>
  <si>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</si>
  <si>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</si>
  <si>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</si>
  <si>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</si>
  <si>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</si>
  <si>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</si>
  <si>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</si>
  <si>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</si>
  <si>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</si>
  <si>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</si>
  <si>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</si>
  <si>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</si>
  <si>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</si>
  <si>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</si>
  <si>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</si>
  <si>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</si>
  <si>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</si>
  <si>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</si>
  <si>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</si>
  <si>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</si>
  <si>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</si>
  <si>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</si>
  <si>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</si>
  <si>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</si>
  <si>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</si>
  <si>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</si>
  <si>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</si>
  <si>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</si>
  <si>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</si>
  <si>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</si>
  <si>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</si>
  <si>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</si>
  <si>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</si>
  <si>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</si>
  <si>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</si>
  <si>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</si>
  <si>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</si>
  <si>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</si>
  <si>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</si>
  <si>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</si>
  <si>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</si>
  <si>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</si>
  <si>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</si>
  <si>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</si>
  <si>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</si>
  <si>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</si>
  <si>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</si>
  <si>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</si>
  <si>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</si>
  <si>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</si>
  <si>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</si>
  <si>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</si>
  <si>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</si>
  <si>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</si>
  <si>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</si>
  <si>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</si>
  <si>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</si>
  <si>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</si>
  <si>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</si>
  <si>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</si>
  <si>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</si>
  <si>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</si>
  <si>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</si>
  <si>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</si>
  <si>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</si>
  <si>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</si>
  <si>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</si>
  <si>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</si>
  <si>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</si>
  <si>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</si>
  <si>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</si>
  <si>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</si>
  <si>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</si>
  <si>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</si>
  <si>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</si>
  <si>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</si>
  <si>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</si>
  <si>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</si>
  <si>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</si>
  <si>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</si>
  <si>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</si>
  <si>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</si>
  <si>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</si>
  <si>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</si>
  <si>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</si>
  <si>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</si>
  <si>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</si>
  <si>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</si>
  <si>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</si>
  <si>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</si>
  <si>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</si>
  <si>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</si>
  <si>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</si>
  <si>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</si>
  <si>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</si>
  <si>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</si>
  <si>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</si>
  <si>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</si>
  <si>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</si>
  <si>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</si>
  <si>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</si>
  <si>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</si>
  <si>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</si>
  <si>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</si>
  <si>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</si>
  <si>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</si>
  <si>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</si>
  <si>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</si>
  <si>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</si>
  <si>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</si>
  <si>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</si>
  <si>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</si>
  <si>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</si>
  <si>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</si>
  <si>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</si>
  <si>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</si>
  <si>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</si>
  <si>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</si>
  <si>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</si>
  <si>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</si>
  <si>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</si>
  <si>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</si>
  <si>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</si>
  <si>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</si>
  <si>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</si>
  <si>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</si>
  <si>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</si>
  <si>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</si>
  <si>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</si>
  <si>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</si>
  <si>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</si>
  <si>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</si>
  <si>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</si>
  <si>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</si>
  <si>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</si>
  <si>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</si>
  <si>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</si>
  <si>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</si>
  <si>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</si>
  <si>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</si>
  <si>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</si>
  <si>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</si>
  <si>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</si>
  <si>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</si>
  <si>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</si>
  <si>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</si>
  <si>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</si>
  <si>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</si>
  <si>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</si>
  <si>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</si>
  <si>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</si>
  <si>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</si>
  <si>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</si>
  <si>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</si>
  <si>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</si>
  <si>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</si>
  <si>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</si>
  <si>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</si>
  <si>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</si>
  <si>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</si>
  <si>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</si>
  <si>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</si>
  <si>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</si>
  <si>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</si>
  <si>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</si>
  <si>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</si>
  <si>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</si>
  <si>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</si>
  <si>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</si>
  <si>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</si>
  <si>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</si>
  <si>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</si>
  <si>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</si>
  <si>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</si>
  <si>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</si>
  <si>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</si>
  <si>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</si>
  <si>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</si>
  <si>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</si>
  <si>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</si>
  <si>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</si>
  <si>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</si>
  <si>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</si>
  <si>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</si>
  <si>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</si>
  <si>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</si>
  <si>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</si>
  <si>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</si>
  <si>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</si>
  <si>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</si>
  <si>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</si>
  <si>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</si>
  <si>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</si>
  <si>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</si>
  <si>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</si>
  <si>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</si>
  <si>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</si>
  <si>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</si>
  <si>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</si>
  <si>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</si>
  <si>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</si>
  <si>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</si>
  <si>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</si>
  <si>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</si>
  <si>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</si>
  <si>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</si>
  <si>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</si>
  <si>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</si>
  <si>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</si>
  <si>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</si>
  <si>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</si>
  <si>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</si>
  <si>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</si>
  <si>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</si>
  <si>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</si>
  <si>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</si>
  <si>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</si>
  <si>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</si>
  <si>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</si>
  <si>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</si>
  <si>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</si>
  <si>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</si>
  <si>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</si>
  <si>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</si>
  <si>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</si>
  <si>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</si>
  <si>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</si>
  <si>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</si>
  <si>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</si>
  <si>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</si>
  <si>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</si>
  <si>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</si>
  <si>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</si>
  <si>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</si>
  <si>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</si>
  <si>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</si>
  <si>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</si>
  <si>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</si>
  <si>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</si>
  <si>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</si>
  <si>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</si>
  <si>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</si>
  <si>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</si>
  <si>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</si>
  <si>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</si>
  <si>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</si>
  <si>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</si>
  <si>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</si>
  <si>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</si>
  <si>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</si>
  <si>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</si>
  <si>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</si>
  <si>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</si>
  <si>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</si>
  <si>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</si>
  <si>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</si>
  <si>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</si>
  <si>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</si>
  <si>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</si>
  <si>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</si>
  <si>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</si>
  <si>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</si>
  <si>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</si>
  <si>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</si>
  <si>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</si>
  <si>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</si>
  <si>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</si>
  <si>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</si>
  <si>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</si>
  <si>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</si>
  <si>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</si>
  <si>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</si>
  <si>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</si>
  <si>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</si>
  <si>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</si>
  <si>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</si>
  <si>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</si>
  <si>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</si>
  <si>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</si>
  <si>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</si>
  <si>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</si>
  <si>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</si>
  <si>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</si>
  <si>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</si>
  <si>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</si>
  <si>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</si>
  <si>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</si>
  <si>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</si>
  <si>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</si>
  <si>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</si>
  <si>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</si>
  <si>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</si>
  <si>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</si>
  <si>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</si>
  <si>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</si>
  <si>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</si>
  <si>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</si>
  <si>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</si>
  <si>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</si>
  <si>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</si>
  <si>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</si>
  <si>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</si>
  <si>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</si>
  <si>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</si>
  <si>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</si>
  <si>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</si>
  <si>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</si>
  <si>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</si>
  <si>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</si>
  <si>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</si>
  <si>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</si>
  <si>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</si>
  <si>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</si>
  <si>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</si>
  <si>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</si>
  <si>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</si>
  <si>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</si>
  <si>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</si>
  <si>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</si>
  <si>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</si>
  <si>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</si>
  <si>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</si>
  <si>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</si>
  <si>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</si>
  <si>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</si>
  <si>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</si>
  <si>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</si>
  <si>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</si>
  <si>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</si>
  <si>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</si>
  <si>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</si>
  <si>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</si>
  <si>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</si>
  <si>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</si>
  <si>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</si>
  <si>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</si>
  <si>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</si>
  <si>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</si>
  <si>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</si>
  <si>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</si>
  <si>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</si>
  <si>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</si>
  <si>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</si>
  <si>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</si>
  <si>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</si>
  <si>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</si>
  <si>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</si>
  <si>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</si>
  <si>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</si>
  <si>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</si>
  <si>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</si>
  <si>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</si>
  <si>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</si>
  <si>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</si>
  <si>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</si>
  <si>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</si>
  <si>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</si>
  <si>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</si>
  <si>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</si>
  <si>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</si>
  <si>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</si>
  <si>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</si>
  <si>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</si>
  <si>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</si>
  <si>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</si>
  <si>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</si>
  <si>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</si>
  <si>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</si>
  <si>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</si>
  <si>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</si>
  <si>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</si>
  <si>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</si>
  <si>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</si>
  <si>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</si>
  <si>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</si>
  <si>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</si>
  <si>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</si>
  <si>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</si>
  <si>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</si>
  <si>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</si>
  <si>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</si>
  <si>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</si>
  <si>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</si>
  <si>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</si>
  <si>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</si>
  <si>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</si>
  <si>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</si>
  <si>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</si>
  <si>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</si>
  <si>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</si>
  <si>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</si>
  <si>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</si>
  <si>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</si>
  <si>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</si>
  <si>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</si>
  <si>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</si>
  <si>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</si>
  <si>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</si>
  <si>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</si>
  <si>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</si>
  <si>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</si>
  <si>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</si>
  <si>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</si>
  <si>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</si>
  <si>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</si>
  <si>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</si>
  <si>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</si>
  <si>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</si>
  <si>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</si>
  <si>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</si>
  <si>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</si>
  <si>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</si>
  <si>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</si>
  <si>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</si>
  <si>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</si>
  <si>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</si>
  <si>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</si>
  <si>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</si>
  <si>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</si>
  <si>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</si>
  <si>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</si>
  <si>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</si>
  <si>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</si>
  <si>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</si>
  <si>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</si>
  <si>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</si>
  <si>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</si>
  <si>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</si>
  <si>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</si>
  <si>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</si>
  <si>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</si>
  <si>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</si>
  <si>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</si>
  <si>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</si>
  <si>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</si>
  <si>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</si>
  <si>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</si>
  <si>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</si>
  <si>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</si>
  <si>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</si>
  <si>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</si>
  <si>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</si>
  <si>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</si>
  <si>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</si>
  <si>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</si>
  <si>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</si>
  <si>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</si>
  <si>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</si>
  <si>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</si>
  <si>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</si>
  <si>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</si>
  <si>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</si>
  <si>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</si>
  <si>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</si>
  <si>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</si>
  <si>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</si>
  <si>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</si>
  <si>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</si>
  <si>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</si>
  <si>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</si>
  <si>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</si>
  <si>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</si>
  <si>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</si>
  <si>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</si>
  <si>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</si>
  <si>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</si>
  <si>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</si>
  <si>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</si>
  <si>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</si>
  <si>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</si>
  <si>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</si>
  <si>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</si>
  <si>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</si>
  <si>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</si>
  <si>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</si>
  <si>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</si>
  <si>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</si>
  <si>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</si>
  <si>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</si>
  <si>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</si>
  <si>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</si>
  <si>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</si>
  <si>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</si>
  <si>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</si>
  <si>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</si>
  <si>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</si>
  <si>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</si>
  <si>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</si>
  <si>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</si>
  <si>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</si>
  <si>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</si>
  <si>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</si>
  <si>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</si>
  <si>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</si>
  <si>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</si>
  <si>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</si>
  <si>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</si>
  <si>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</si>
  <si>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</si>
  <si>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</si>
  <si>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</si>
  <si>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</si>
  <si>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</si>
  <si>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</si>
  <si>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</si>
  <si>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</si>
  <si>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</si>
  <si>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</si>
  <si>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</si>
  <si>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</si>
  <si>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</si>
  <si>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</si>
  <si>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</si>
  <si>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</si>
  <si>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</si>
  <si>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</si>
  <si>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</si>
  <si>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</si>
  <si>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</si>
  <si>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</si>
  <si>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</si>
  <si>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</si>
  <si>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</si>
  <si>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</si>
  <si>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</si>
  <si>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</si>
  <si>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</si>
  <si>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</si>
  <si>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</si>
  <si>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</si>
  <si>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</si>
  <si>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</si>
  <si>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</si>
  <si>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</si>
  <si>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</si>
  <si>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</si>
  <si>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</si>
  <si>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</si>
  <si>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</si>
  <si>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</si>
  <si>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</si>
  <si>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</si>
  <si>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</si>
  <si>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</si>
  <si>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</si>
  <si>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</si>
  <si>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</si>
  <si>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</si>
  <si>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</si>
  <si>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</si>
  <si>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</si>
  <si>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</si>
  <si>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</si>
  <si>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</si>
  <si>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</si>
  <si>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</si>
  <si>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</si>
  <si>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</si>
  <si>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</si>
  <si>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</si>
  <si>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</si>
  <si>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</si>
  <si>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</si>
  <si>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</si>
  <si>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</si>
  <si>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</si>
  <si>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</si>
  <si>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</si>
  <si>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</si>
  <si>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</si>
  <si>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</si>
  <si>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</si>
  <si>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</si>
  <si>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</si>
  <si>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</si>
  <si>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</si>
  <si>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</si>
  <si>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</si>
  <si>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</si>
  <si>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</si>
  <si>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</si>
  <si>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</si>
  <si>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</si>
  <si>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</si>
  <si>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</si>
  <si>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</si>
  <si>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</si>
  <si>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</si>
  <si>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</si>
  <si>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</si>
  <si>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</si>
  <si>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</si>
  <si>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</si>
  <si>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</si>
  <si>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</si>
  <si>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</si>
  <si>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</si>
  <si>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</si>
  <si>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</si>
  <si>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</si>
  <si>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</si>
  <si>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</si>
  <si>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</si>
  <si>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</si>
  <si>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</si>
  <si>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</si>
  <si>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</si>
  <si>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</si>
  <si>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</si>
  <si>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</si>
  <si>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</si>
  <si>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</si>
  <si>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</si>
  <si>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</si>
  <si>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</si>
  <si>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</si>
  <si>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</si>
  <si>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</si>
  <si>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</si>
  <si>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</si>
  <si>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</si>
  <si>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</si>
  <si>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</si>
  <si>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</si>
  <si>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</si>
  <si>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</si>
  <si>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</si>
  <si>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</si>
  <si>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</si>
  <si>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</si>
  <si>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</si>
  <si>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</si>
  <si>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</si>
  <si>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</si>
  <si>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</si>
  <si>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</si>
  <si>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</si>
  <si>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</si>
  <si>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</si>
  <si>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</si>
  <si>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</si>
  <si>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</si>
  <si>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</si>
  <si>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</si>
  <si>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</si>
  <si>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</si>
  <si>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</si>
  <si>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</si>
  <si>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</si>
  <si>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</si>
  <si>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</si>
  <si>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</si>
  <si>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</si>
  <si>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</si>
  <si>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</si>
  <si>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</si>
  <si>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</si>
  <si>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</si>
  <si>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</si>
  <si>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</si>
  <si>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</si>
  <si>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</si>
  <si>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</si>
  <si>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</si>
  <si>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</si>
  <si>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</si>
  <si>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</si>
  <si>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</si>
  <si>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</si>
  <si>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</si>
  <si>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</si>
  <si>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</si>
  <si>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</si>
  <si>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</si>
  <si>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</si>
  <si>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</si>
  <si>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</si>
  <si>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</si>
  <si>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</si>
  <si>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</si>
  <si>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</si>
  <si>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</si>
  <si>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</si>
  <si>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</si>
  <si>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</si>
  <si>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</si>
  <si>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</si>
  <si>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</si>
  <si>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</si>
  <si>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</si>
  <si>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</si>
  <si>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</si>
  <si>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</si>
  <si>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</si>
  <si>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</si>
  <si>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</si>
  <si>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</si>
  <si>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</si>
  <si>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</si>
  <si>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</si>
  <si>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</si>
  <si>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</si>
  <si>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</si>
  <si>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</si>
  <si>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</si>
  <si>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</si>
  <si>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</si>
  <si>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</si>
  <si>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</si>
  <si>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</si>
  <si>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</si>
  <si>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</si>
  <si>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</si>
  <si>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</si>
  <si>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</si>
  <si>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</si>
  <si>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</si>
  <si>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</si>
  <si>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</si>
  <si>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</si>
  <si>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</si>
  <si>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</si>
  <si>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</si>
  <si>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</si>
  <si>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</si>
  <si>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</si>
  <si>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</si>
  <si>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</si>
  <si>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</si>
  <si>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</si>
  <si>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</si>
  <si>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</si>
  <si>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</si>
  <si>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</si>
  <si>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</si>
  <si>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</si>
  <si>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</si>
  <si>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</si>
  <si>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</si>
  <si>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</si>
  <si>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</si>
  <si>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</si>
  <si>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</si>
  <si>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</si>
  <si>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</si>
  <si>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</si>
  <si>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</si>
  <si>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</si>
  <si>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</si>
  <si>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</si>
  <si>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</si>
  <si>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</si>
  <si>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</si>
  <si>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</si>
  <si>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</si>
  <si>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</si>
  <si>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</si>
  <si>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</si>
  <si>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</si>
  <si>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</si>
  <si>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</si>
  <si>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</si>
  <si>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</si>
  <si>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</si>
  <si>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</si>
  <si>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</si>
  <si>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</si>
  <si>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</si>
  <si>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</si>
  <si>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</si>
  <si>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</si>
  <si>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</si>
  <si>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</si>
  <si>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</si>
  <si>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</si>
  <si>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</si>
  <si>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</si>
  <si>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</si>
  <si>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</si>
  <si>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</si>
  <si>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</si>
  <si>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</si>
  <si>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</si>
  <si>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</si>
  <si>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</si>
  <si>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</si>
  <si>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</si>
  <si>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</si>
  <si>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</si>
  <si>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</si>
  <si>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</si>
  <si>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</si>
  <si>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</si>
  <si>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</si>
  <si>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</si>
  <si>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</si>
  <si>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</si>
  <si>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</si>
  <si>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</si>
  <si>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</si>
  <si>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</si>
  <si>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</si>
  <si>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</si>
  <si>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</si>
  <si>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</si>
  <si>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</si>
  <si>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</si>
  <si>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</si>
  <si>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</si>
  <si>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</si>
  <si>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</si>
  <si>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</si>
  <si>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</si>
  <si>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</si>
  <si>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</si>
  <si>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</si>
  <si>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</si>
  <si>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</si>
  <si>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</si>
  <si>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</si>
  <si>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</si>
  <si>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</si>
  <si>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</si>
  <si>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</si>
  <si>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</si>
  <si>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</si>
  <si>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</si>
  <si>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</si>
  <si>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</si>
  <si>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</si>
  <si>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</si>
  <si>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</si>
  <si>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</si>
  <si>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</si>
  <si>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</si>
  <si>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</si>
  <si>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</si>
  <si>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</si>
  <si>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</si>
  <si>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</si>
  <si>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</si>
  <si>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</si>
  <si>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</si>
  <si>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</si>
  <si>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</si>
  <si>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</si>
  <si>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</si>
  <si>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</si>
  <si>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</si>
  <si>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</si>
  <si>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</si>
  <si>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</si>
  <si>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</si>
  <si>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</si>
  <si>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</si>
  <si>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</si>
  <si>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</si>
  <si>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</si>
  <si>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</si>
  <si>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</si>
  <si>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</si>
  <si>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</si>
  <si>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</si>
  <si>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</si>
  <si>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</si>
  <si>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</si>
  <si>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</si>
  <si>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</si>
  <si>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</si>
  <si>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</si>
  <si>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</si>
  <si>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</si>
  <si>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</si>
  <si>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</si>
  <si>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</si>
  <si>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</si>
  <si>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</si>
  <si>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</si>
  <si>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</si>
  <si>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</si>
  <si>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</si>
  <si>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</si>
  <si>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</si>
  <si>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</si>
  <si>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</si>
  <si>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</si>
  <si>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</si>
  <si>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</si>
  <si>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</si>
  <si>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</si>
  <si>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</si>
  <si>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</si>
  <si>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</si>
  <si>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</si>
  <si>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</si>
  <si>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</si>
  <si>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</si>
  <si>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</si>
  <si>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</si>
  <si>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</si>
  <si>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</si>
  <si>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</si>
  <si>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</si>
  <si>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</si>
  <si>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</si>
  <si>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</si>
  <si>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</si>
  <si>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</si>
  <si>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</si>
  <si>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</si>
  <si>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</si>
  <si>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</si>
  <si>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</si>
  <si>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</si>
  <si>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</si>
  <si>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</si>
  <si>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</si>
  <si>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</si>
  <si>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</si>
  <si>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</si>
  <si>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</si>
  <si>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</si>
  <si>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</si>
  <si>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</si>
  <si>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</si>
  <si>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</si>
  <si>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</si>
  <si>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</si>
  <si>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</si>
  <si>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</si>
  <si>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</si>
  <si>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</si>
  <si>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</si>
  <si>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</si>
  <si>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</si>
  <si>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</si>
  <si>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</si>
  <si>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</si>
  <si>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</si>
  <si>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</si>
  <si>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</si>
  <si>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</si>
  <si>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</si>
  <si>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</si>
  <si>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</si>
  <si>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</si>
  <si>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</si>
  <si>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</si>
  <si>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</si>
  <si>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</si>
  <si>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</si>
  <si>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</si>
  <si>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</si>
  <si>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</si>
  <si>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</si>
  <si>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</si>
  <si>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</si>
  <si>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</si>
  <si>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</si>
  <si>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</si>
  <si>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</si>
  <si>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</si>
  <si>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</si>
  <si>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</si>
  <si>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</si>
  <si>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</si>
  <si>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</si>
  <si>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</si>
  <si>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</si>
  <si>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</si>
  <si>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</si>
  <si>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</si>
  <si>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</si>
  <si>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</si>
  <si>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</si>
  <si>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</si>
  <si>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</si>
  <si>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</si>
  <si>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</si>
  <si>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</si>
  <si>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</si>
  <si>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</si>
  <si>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</si>
  <si>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</si>
  <si>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</si>
  <si>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</si>
  <si>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</si>
  <si>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</si>
  <si>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</si>
  <si>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</si>
  <si>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</si>
  <si>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</si>
  <si>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</si>
  <si>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</si>
  <si>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</si>
  <si>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</si>
  <si>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</si>
  <si>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</si>
  <si>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</si>
  <si>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</si>
  <si>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</si>
  <si>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</si>
  <si>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</si>
  <si>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</si>
  <si>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</si>
  <si>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</si>
  <si>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</si>
  <si>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</si>
  <si>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</si>
  <si>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</si>
  <si>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</si>
  <si>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</si>
  <si>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</si>
  <si>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</si>
  <si>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</si>
  <si>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</si>
  <si>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</si>
  <si>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</si>
  <si>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</si>
  <si>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</si>
  <si>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</si>
  <si>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</si>
  <si>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</si>
  <si>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</si>
  <si>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</si>
  <si>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</si>
  <si>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</si>
  <si>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</si>
  <si>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</si>
  <si>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</si>
  <si>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</si>
  <si>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</si>
  <si>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</si>
  <si>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</si>
  <si>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</si>
  <si>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</si>
  <si>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</si>
  <si>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</si>
  <si>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</si>
  <si>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</si>
  <si>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</si>
  <si>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</si>
  <si>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</si>
  <si>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</si>
  <si>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</si>
  <si>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</si>
  <si>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</si>
  <si>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</si>
  <si>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</si>
  <si>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</si>
  <si>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</si>
  <si>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</si>
  <si>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</si>
  <si>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</si>
  <si>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</si>
  <si>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</si>
  <si>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</si>
  <si>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</si>
  <si>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</si>
  <si>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</si>
  <si>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</si>
  <si>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</si>
  <si>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</si>
  <si>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</si>
  <si>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</si>
  <si>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</si>
  <si>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</si>
  <si>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</si>
  <si>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</si>
  <si>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</si>
  <si>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</si>
  <si>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</si>
  <si>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</si>
  <si>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</si>
  <si>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</si>
  <si>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</si>
  <si>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</si>
  <si>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</si>
  <si>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</si>
  <si>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</si>
  <si>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</si>
  <si>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</si>
  <si>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</si>
  <si>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</si>
  <si>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</si>
  <si>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</si>
  <si>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</si>
  <si>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</si>
  <si>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</si>
  <si>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</si>
  <si>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</si>
  <si>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</si>
  <si>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</si>
  <si>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</si>
  <si>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</si>
  <si>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</si>
  <si>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</si>
  <si>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</si>
  <si>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</si>
  <si>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</si>
  <si>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</si>
  <si>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</si>
  <si>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</si>
  <si>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</si>
  <si>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</si>
  <si>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</si>
  <si>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</si>
  <si>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</si>
  <si>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</si>
  <si>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</si>
  <si>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</si>
  <si>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</si>
  <si>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</si>
  <si>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</si>
  <si>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</si>
  <si>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</si>
  <si>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</si>
  <si>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</si>
  <si>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</si>
  <si>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</si>
  <si>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</si>
  <si>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</si>
  <si>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</si>
  <si>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</si>
  <si>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</si>
  <si>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</si>
  <si>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</si>
  <si>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</si>
  <si>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</si>
  <si>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</si>
  <si>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</si>
  <si>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</si>
  <si>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</si>
  <si>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</si>
  <si>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</si>
  <si>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</si>
  <si>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</si>
  <si>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</si>
  <si>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</si>
  <si>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</si>
  <si>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</si>
  <si>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</si>
  <si>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</si>
  <si>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</si>
  <si>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</si>
  <si>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</si>
  <si>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</si>
  <si>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</si>
  <si>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</si>
  <si>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</si>
  <si>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</si>
  <si>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</si>
  <si>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</si>
  <si>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</si>
  <si>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</si>
  <si>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</si>
  <si>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</si>
  <si>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</si>
  <si>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</si>
  <si>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</si>
  <si>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</si>
  <si>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</si>
  <si>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</si>
  <si>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</si>
  <si>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</si>
  <si>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</si>
  <si>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</si>
  <si>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</si>
  <si>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</si>
  <si>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</si>
  <si>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</si>
  <si>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</si>
  <si>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</si>
  <si>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</si>
  <si>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</si>
  <si>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</si>
  <si>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</si>
  <si>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</si>
  <si>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</si>
  <si>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</si>
  <si>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</si>
  <si>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</si>
  <si>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</si>
  <si>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</si>
  <si>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</si>
  <si>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</si>
  <si>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</si>
  <si>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</si>
  <si>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</si>
  <si>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</si>
  <si>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</si>
  <si>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</si>
  <si>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</si>
  <si>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</si>
  <si>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</si>
  <si>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</si>
  <si>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</si>
  <si>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</si>
  <si>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</si>
  <si>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</si>
  <si>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</si>
  <si>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</si>
  <si>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</si>
  <si>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</si>
  <si>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</si>
  <si>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</si>
  <si>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</si>
  <si>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</si>
  <si>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</si>
  <si>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</si>
  <si>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</si>
  <si>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</si>
  <si>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</si>
  <si>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</si>
  <si>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</si>
  <si>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</si>
  <si>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</si>
  <si>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</si>
  <si>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</si>
  <si>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</si>
  <si>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</si>
  <si>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</si>
  <si>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</si>
  <si>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</si>
  <si>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</si>
  <si>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</si>
  <si>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</si>
  <si>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</si>
  <si>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</si>
  <si>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</si>
  <si>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</si>
  <si>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</si>
  <si>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</si>
  <si>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</si>
  <si>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</si>
  <si>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</si>
  <si>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</si>
  <si>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</si>
  <si>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</si>
  <si>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</si>
  <si>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</si>
  <si>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</si>
  <si>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</si>
  <si>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</si>
  <si>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</si>
  <si>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</si>
  <si>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</si>
  <si>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</si>
  <si>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</si>
  <si>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</si>
  <si>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</si>
  <si>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</si>
  <si>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</si>
  <si>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</si>
  <si>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</si>
  <si>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</si>
  <si>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</si>
  <si>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</si>
  <si>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</si>
  <si>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</si>
  <si>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</si>
  <si>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</si>
  <si>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</si>
  <si>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</si>
  <si>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</si>
  <si>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</si>
  <si>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</si>
  <si>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</si>
  <si>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</si>
  <si>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</si>
  <si>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</si>
  <si>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</si>
  <si>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</si>
  <si>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</si>
  <si>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</si>
  <si>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</si>
  <si>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</si>
  <si>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</si>
  <si>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</si>
  <si>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</si>
  <si>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</si>
  <si>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</si>
  <si>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</si>
  <si>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</si>
  <si>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</si>
  <si>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</si>
  <si>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</si>
  <si>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</si>
  <si>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</si>
  <si>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</si>
  <si>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</si>
  <si>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</si>
  <si>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</si>
  <si>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</si>
  <si>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</si>
  <si>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</si>
  <si>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</si>
  <si>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</si>
  <si>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</si>
  <si>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</si>
  <si>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</si>
  <si>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</si>
  <si>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</si>
  <si>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</si>
  <si>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</si>
  <si>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</si>
  <si>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</si>
  <si>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</si>
  <si>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</si>
  <si>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</si>
  <si>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</si>
  <si>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</si>
  <si>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</si>
  <si>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</si>
  <si>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</si>
  <si>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</si>
  <si>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</si>
  <si>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</si>
  <si>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</si>
  <si>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</si>
  <si>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</si>
  <si>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</si>
  <si>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</si>
  <si>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</si>
  <si>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</si>
  <si>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</si>
  <si>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</si>
  <si>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</si>
  <si>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</si>
  <si>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</si>
  <si>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</si>
  <si>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</si>
  <si>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</si>
  <si>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</si>
  <si>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</si>
  <si>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</si>
  <si>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</si>
  <si>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</si>
  <si>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</si>
  <si>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</si>
  <si>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</si>
  <si>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</si>
  <si>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</si>
  <si>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</si>
  <si>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</si>
  <si>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</si>
  <si>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</si>
  <si>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</si>
  <si>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</si>
  <si>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</si>
  <si>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</si>
  <si>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</si>
  <si>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</si>
  <si>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</si>
  <si>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</si>
  <si>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</si>
  <si>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</si>
  <si>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</si>
  <si>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</si>
  <si>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</si>
  <si>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</si>
  <si>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</si>
  <si>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</si>
  <si>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</si>
  <si>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</si>
  <si>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</si>
  <si>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</si>
  <si>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</si>
  <si>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</si>
  <si>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</si>
  <si>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</si>
  <si>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</si>
  <si>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</si>
  <si>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</si>
  <si>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</si>
  <si>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</si>
  <si>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</si>
  <si>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</si>
  <si>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</si>
  <si>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</si>
  <si>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</si>
  <si>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</si>
  <si>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</si>
  <si>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</si>
  <si>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</si>
  <si>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</si>
  <si>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</si>
  <si>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</si>
  <si>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</si>
  <si>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</si>
  <si>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</si>
  <si>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</si>
  <si>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</si>
  <si>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</si>
  <si>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</si>
  <si>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</si>
  <si>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</si>
  <si>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</si>
  <si>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</si>
  <si>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</si>
  <si>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</si>
  <si>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</si>
  <si>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</si>
  <si>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</si>
  <si>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</si>
  <si>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</si>
  <si>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</si>
  <si>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</si>
  <si>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</si>
  <si>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</si>
  <si>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</si>
  <si>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</si>
  <si>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</si>
  <si>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</si>
  <si>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</si>
  <si>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</si>
  <si>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</si>
  <si>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</si>
  <si>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</si>
  <si>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</si>
  <si>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</si>
  <si>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</si>
  <si>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</si>
  <si>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</si>
  <si>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</si>
  <si>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</si>
  <si>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</si>
  <si>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</si>
  <si>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</si>
  <si>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</si>
  <si>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</si>
  <si>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</si>
  <si>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</si>
  <si>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</si>
  <si>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</si>
  <si>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</si>
  <si>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</si>
  <si>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</si>
  <si>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</si>
  <si>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</si>
  <si>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</si>
  <si>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</si>
  <si>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</si>
  <si>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</si>
  <si>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</si>
  <si>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</si>
  <si>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</si>
  <si>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</si>
  <si>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</si>
  <si>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</si>
  <si>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</si>
  <si>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</si>
  <si>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</si>
  <si>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</si>
  <si>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</si>
  <si>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</si>
  <si>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</si>
  <si>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</si>
  <si>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</si>
  <si>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</si>
  <si>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</si>
  <si>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</si>
  <si>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</si>
  <si>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</si>
  <si>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</si>
  <si>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</si>
  <si>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</si>
  <si>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</si>
  <si>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</si>
  <si>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</si>
  <si>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</si>
  <si>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</si>
  <si>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</si>
  <si>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</si>
  <si>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</si>
  <si>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</si>
  <si>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</si>
  <si>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</si>
  <si>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</si>
  <si>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</si>
  <si>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</si>
  <si>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</si>
  <si>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</si>
  <si>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</si>
  <si>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</si>
  <si>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</si>
  <si>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</si>
  <si>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</si>
  <si>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</si>
  <si>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</si>
  <si>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</si>
  <si>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</si>
  <si>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</si>
  <si>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</si>
  <si>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</si>
  <si>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</si>
  <si>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</si>
  <si>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</si>
  <si>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</si>
  <si>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</si>
  <si>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</si>
  <si>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</si>
  <si>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</si>
  <si>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</si>
  <si>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</si>
  <si>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</si>
  <si>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</si>
  <si>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</si>
  <si>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</si>
  <si>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</si>
  <si>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</si>
  <si>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</si>
  <si>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</si>
  <si>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</si>
  <si>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</si>
  <si>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</si>
  <si>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</si>
  <si>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</si>
  <si>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</si>
  <si>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</si>
  <si>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</si>
  <si>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</si>
  <si>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</si>
  <si>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</si>
  <si>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</si>
  <si>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</si>
  <si>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</si>
  <si>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</si>
  <si>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</si>
  <si>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</si>
  <si>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</si>
  <si>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</si>
  <si>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</si>
  <si>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</si>
  <si>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</si>
  <si>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</si>
  <si>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</si>
  <si>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</si>
  <si>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</si>
  <si>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</si>
  <si>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</si>
  <si>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</si>
  <si>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</si>
  <si>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</si>
  <si>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</si>
  <si>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</si>
  <si>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</si>
  <si>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</si>
  <si>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</si>
  <si>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</si>
  <si>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</si>
  <si>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</si>
  <si>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</si>
  <si>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</si>
  <si>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</si>
  <si>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</si>
  <si>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</si>
  <si>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</si>
  <si>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</si>
  <si>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</si>
  <si>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</si>
  <si>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</si>
  <si>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</si>
  <si>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</si>
  <si>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</si>
  <si>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</si>
  <si>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</si>
  <si>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</si>
  <si>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</si>
  <si>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</si>
  <si>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</si>
  <si>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</si>
  <si>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</si>
  <si>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</si>
  <si>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</si>
  <si>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</si>
  <si>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</si>
  <si>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</si>
  <si>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</si>
  <si>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</si>
  <si>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</si>
  <si>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</si>
  <si>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</si>
  <si>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</si>
  <si>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</si>
  <si>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</si>
  <si>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</si>
  <si>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</si>
  <si>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</si>
  <si>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</si>
  <si>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</si>
  <si>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</si>
  <si>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</si>
  <si>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</si>
  <si>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</si>
  <si>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</si>
  <si>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</si>
  <si>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</si>
  <si>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</si>
  <si>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</si>
  <si>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</si>
  <si>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</si>
  <si>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</si>
  <si>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</si>
  <si>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</si>
  <si>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</si>
  <si>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</si>
  <si>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</si>
  <si>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</si>
  <si>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</si>
  <si>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</si>
  <si>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</si>
  <si>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</si>
  <si>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</si>
  <si>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</si>
  <si>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</si>
  <si>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</si>
  <si>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</si>
  <si>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</si>
  <si>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</si>
  <si>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</si>
  <si>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</si>
  <si>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</si>
  <si>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</si>
  <si>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</si>
  <si>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</si>
  <si>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</si>
  <si>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</si>
  <si>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</si>
  <si>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</si>
  <si>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</si>
  <si>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</si>
  <si>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</si>
  <si>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</si>
  <si>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</si>
  <si>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</si>
  <si>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</si>
  <si>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</si>
  <si>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</si>
  <si>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</si>
  <si>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</si>
  <si>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</si>
  <si>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</si>
  <si>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</si>
  <si>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</si>
  <si>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</si>
  <si>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</si>
  <si>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</si>
  <si>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</si>
  <si>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</si>
  <si>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</si>
  <si>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</si>
  <si>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</si>
  <si>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</si>
  <si>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</si>
  <si>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</si>
  <si>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</si>
  <si>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</si>
  <si>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</si>
  <si>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</si>
  <si>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</si>
  <si>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</si>
  <si>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</si>
  <si>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</si>
  <si>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</si>
  <si>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</si>
  <si>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</si>
  <si>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</si>
  <si>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</si>
  <si>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</si>
  <si>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</si>
  <si>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</si>
  <si>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</si>
  <si>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</si>
  <si>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</si>
  <si>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</si>
  <si>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</si>
  <si>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</si>
  <si>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</si>
  <si>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</si>
  <si>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</si>
  <si>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</si>
  <si>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</si>
  <si>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</si>
  <si>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</si>
  <si>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</si>
  <si>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</si>
  <si>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</si>
  <si>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</si>
  <si>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</si>
  <si>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</si>
  <si>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</si>
  <si>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</si>
  <si>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</si>
  <si>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</si>
  <si>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</si>
  <si>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</si>
  <si>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</si>
  <si>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</si>
  <si>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</si>
  <si>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</si>
  <si>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</si>
  <si>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</si>
  <si>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</si>
  <si>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</si>
  <si>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</si>
  <si>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</si>
  <si>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</si>
  <si>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</si>
  <si>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</si>
  <si>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</si>
  <si>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</si>
  <si>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</si>
  <si>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</si>
  <si>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</si>
  <si>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</si>
  <si>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</si>
  <si>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</si>
  <si>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</si>
  <si>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</si>
  <si>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</si>
  <si>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</si>
  <si>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</si>
  <si>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</si>
  <si>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</si>
  <si>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</si>
  <si>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</si>
  <si>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</si>
  <si>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</si>
  <si>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</si>
  <si>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</si>
  <si>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</si>
  <si>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</si>
  <si>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</si>
  <si>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</si>
  <si>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</si>
  <si>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</si>
  <si>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</si>
  <si>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</si>
  <si>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</si>
  <si>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</si>
  <si>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</si>
  <si>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</si>
  <si>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</si>
  <si>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</si>
  <si>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</si>
  <si>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</si>
  <si>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</si>
  <si>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</si>
  <si>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</si>
  <si>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</si>
  <si>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</si>
  <si>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</si>
  <si>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</si>
  <si>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</si>
  <si>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</si>
  <si>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</si>
  <si>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</si>
  <si>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</si>
  <si>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</si>
  <si>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</si>
  <si>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</si>
  <si>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</si>
  <si>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</si>
  <si>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</si>
  <si>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</si>
  <si>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</si>
  <si>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</si>
  <si>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</si>
  <si>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</si>
  <si>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</si>
  <si>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</si>
  <si>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</si>
  <si>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</si>
  <si>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</si>
  <si>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</si>
  <si>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</si>
  <si>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</si>
  <si>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</si>
  <si>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</si>
  <si>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</si>
  <si>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</si>
  <si>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</si>
  <si>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</si>
  <si>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</si>
  <si>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</si>
  <si>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</si>
  <si>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</si>
  <si>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</si>
  <si>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</si>
  <si>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</si>
  <si>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</si>
  <si>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</si>
  <si>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</si>
  <si>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</si>
  <si>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</si>
  <si>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</si>
  <si>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</si>
  <si>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</si>
  <si>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</si>
  <si>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</si>
  <si>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</si>
  <si>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</si>
  <si>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</si>
  <si>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</si>
  <si>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</si>
  <si>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</si>
  <si>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</si>
  <si>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</si>
  <si>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</si>
  <si>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</si>
  <si>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</si>
  <si>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</si>
  <si>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</si>
  <si>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</si>
  <si>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</si>
  <si>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</si>
  <si>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</si>
  <si>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</si>
  <si>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</si>
  <si>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</si>
  <si>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</si>
  <si>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</si>
  <si>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</si>
  <si>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</si>
  <si>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</si>
  <si>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</si>
  <si>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</si>
  <si>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</si>
  <si>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</si>
  <si>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</si>
  <si>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</si>
  <si>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</si>
  <si>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</si>
  <si>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</si>
  <si>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</si>
  <si>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</si>
  <si>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</si>
  <si>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</si>
  <si>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</si>
  <si>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</si>
  <si>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</si>
  <si>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</si>
  <si>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</si>
  <si>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</si>
  <si>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</si>
  <si>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</si>
  <si>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</si>
  <si>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</si>
  <si>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</si>
  <si>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</si>
  <si>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</si>
  <si>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</si>
  <si>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</si>
  <si>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</si>
  <si>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</si>
  <si>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</si>
  <si>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</si>
  <si>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</si>
  <si>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</si>
  <si>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</si>
  <si>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</si>
  <si>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</si>
  <si>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</si>
  <si>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</si>
  <si>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</si>
  <si>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</si>
  <si>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</si>
  <si>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</si>
  <si>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</si>
  <si>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</si>
  <si>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</si>
  <si>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</si>
  <si>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</si>
  <si>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</si>
  <si>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</si>
  <si>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</si>
  <si>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</si>
  <si>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</si>
  <si>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</si>
  <si>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</si>
  <si>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</si>
  <si>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</si>
  <si>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</si>
  <si>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</si>
  <si>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</si>
  <si>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</si>
  <si>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</si>
  <si>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</si>
  <si>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</si>
  <si>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</si>
  <si>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</si>
  <si>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</si>
  <si>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</si>
  <si>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</si>
  <si>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</si>
  <si>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</si>
  <si>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</si>
  <si>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</si>
  <si>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</si>
  <si>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</si>
  <si>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</si>
  <si>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</si>
  <si>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</si>
  <si>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</si>
  <si>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</si>
  <si>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</si>
  <si>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</si>
  <si>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</si>
  <si>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</si>
  <si>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</si>
  <si>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</si>
  <si>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</si>
  <si>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</si>
  <si>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</si>
  <si>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</si>
  <si>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</si>
  <si>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</si>
  <si>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</si>
  <si>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</si>
  <si>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</si>
  <si>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</si>
  <si>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</si>
  <si>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</si>
  <si>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</si>
  <si>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</si>
  <si>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</si>
  <si>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</si>
  <si>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</si>
  <si>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</si>
  <si>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</si>
  <si>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</si>
  <si>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</si>
  <si>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</si>
  <si>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</si>
  <si>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</si>
  <si>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</si>
  <si>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</si>
  <si>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</si>
  <si>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</si>
  <si>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</si>
  <si>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</si>
  <si>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</si>
  <si>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</si>
  <si>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</si>
  <si>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</si>
  <si>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</si>
  <si>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</si>
  <si>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</si>
  <si>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</si>
  <si>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</si>
  <si>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</si>
  <si>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</si>
  <si>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</si>
  <si>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</si>
  <si>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</si>
  <si>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</si>
  <si>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</si>
  <si>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</si>
  <si>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</si>
  <si>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</si>
  <si>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</si>
  <si>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</si>
  <si>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</si>
  <si>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</si>
  <si>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</si>
  <si>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</si>
  <si>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</si>
  <si>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</si>
  <si>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</si>
  <si>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</si>
  <si>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</si>
  <si>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</si>
  <si>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</si>
  <si>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</si>
  <si>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</si>
  <si>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</si>
  <si>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</si>
  <si>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</si>
  <si>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</si>
  <si>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</si>
  <si>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</si>
  <si>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</si>
  <si>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</si>
  <si>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</si>
  <si>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</si>
  <si>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</si>
  <si>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</si>
  <si>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</si>
  <si>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</si>
  <si>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</si>
  <si>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</si>
  <si>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</si>
  <si>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</si>
  <si>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</si>
  <si>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</si>
  <si>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</si>
  <si>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</si>
  <si>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</si>
  <si>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</si>
  <si>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</si>
  <si>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</si>
  <si>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</si>
  <si>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</si>
  <si>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</si>
  <si>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</si>
  <si>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</si>
  <si>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</si>
  <si>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</si>
  <si>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</si>
  <si>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</si>
  <si>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</si>
  <si>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</si>
  <si>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</si>
  <si>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</si>
  <si>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</si>
  <si>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</si>
  <si>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</si>
  <si>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</si>
  <si>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</si>
  <si>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</si>
  <si>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</si>
  <si>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</si>
  <si>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</si>
  <si>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</si>
  <si>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</si>
  <si>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</si>
  <si>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</si>
  <si>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</si>
  <si>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</si>
  <si>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</si>
  <si>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</si>
  <si>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</si>
  <si>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</si>
  <si>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</si>
  <si>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</si>
  <si>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</si>
  <si>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</si>
  <si>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</si>
  <si>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</si>
  <si>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</si>
  <si>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</si>
  <si>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</si>
  <si>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</si>
  <si>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</si>
  <si>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</si>
  <si>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</si>
  <si>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</si>
  <si>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</si>
  <si>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</si>
  <si>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</si>
  <si>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</si>
  <si>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</si>
  <si>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</si>
  <si>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</si>
  <si>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</si>
  <si>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</si>
  <si>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</si>
  <si>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</si>
  <si>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</si>
  <si>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</si>
  <si>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</si>
  <si>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</si>
  <si>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</si>
  <si>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</si>
  <si>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</si>
  <si>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</si>
  <si>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</si>
  <si>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</si>
  <si>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</si>
  <si>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</si>
  <si>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</si>
  <si>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</si>
  <si>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</si>
  <si>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</si>
  <si>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</si>
  <si>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</si>
  <si>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</si>
  <si>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</si>
  <si>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</si>
  <si>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</si>
  <si>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</si>
  <si>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</si>
  <si>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</si>
  <si>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</si>
  <si>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</si>
  <si>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</si>
  <si>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</si>
  <si>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</si>
  <si>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</si>
  <si>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</si>
  <si>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</si>
  <si>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</si>
  <si>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</si>
  <si>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</si>
  <si>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</si>
  <si>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</si>
  <si>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</si>
  <si>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</si>
  <si>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</si>
  <si>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</si>
  <si>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</si>
  <si>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</si>
  <si>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</si>
  <si>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</si>
  <si>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</si>
  <si>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</si>
  <si>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</si>
  <si>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</si>
  <si>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</si>
  <si>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</si>
  <si>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</si>
  <si>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</si>
  <si>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</si>
  <si>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</si>
  <si>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</si>
  <si>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</si>
  <si>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</si>
  <si>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</si>
  <si>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</si>
  <si>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</si>
  <si>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</si>
  <si>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</si>
  <si>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</si>
  <si>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</si>
  <si>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</si>
  <si>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</si>
  <si>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</si>
  <si>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</si>
  <si>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</si>
  <si>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</si>
  <si>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</si>
  <si>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</si>
  <si>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</si>
  <si>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</si>
  <si>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</si>
  <si>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</si>
  <si>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</si>
  <si>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</si>
  <si>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</si>
  <si>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</si>
  <si>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</si>
  <si>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</si>
  <si>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</si>
  <si>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</si>
  <si>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</si>
  <si>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</si>
  <si>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</si>
  <si>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</si>
  <si>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</si>
  <si>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</si>
  <si>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</si>
  <si>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</si>
  <si>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</si>
  <si>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</si>
  <si>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</si>
  <si>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</si>
  <si>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</si>
  <si>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</si>
  <si>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</si>
  <si>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</si>
  <si>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</si>
  <si>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</si>
  <si>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</si>
  <si>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</si>
  <si>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</si>
  <si>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</si>
  <si>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</si>
  <si>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</si>
  <si>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</si>
  <si>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</si>
  <si>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</si>
  <si>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</si>
  <si>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</si>
  <si>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</si>
  <si>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</si>
  <si>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</si>
  <si>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</si>
  <si>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</si>
  <si>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</si>
  <si>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</si>
  <si>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</si>
  <si>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</si>
  <si>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</si>
  <si>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</si>
  <si>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</si>
  <si>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</si>
  <si>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</si>
  <si>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</si>
  <si>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</si>
  <si>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</si>
  <si>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</si>
  <si>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</si>
  <si>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</si>
  <si>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</si>
  <si>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</si>
  <si>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</si>
  <si>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</si>
  <si>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</si>
  <si>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</si>
  <si>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</si>
  <si>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</si>
  <si>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</si>
  <si>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</si>
  <si>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</si>
  <si>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</si>
  <si>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</si>
  <si>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</si>
  <si>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</si>
  <si>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</si>
  <si>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</si>
  <si>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</si>
  <si>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</si>
  <si>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</si>
  <si>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</si>
  <si>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</si>
  <si>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</si>
  <si>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</si>
  <si>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</si>
  <si>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</si>
  <si>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</si>
  <si>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</si>
  <si>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</si>
  <si>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</si>
  <si>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</si>
  <si>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</si>
  <si>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</si>
  <si>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</si>
  <si>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</si>
  <si>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</si>
  <si>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</si>
  <si>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</si>
  <si>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</si>
  <si>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</si>
  <si>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</si>
  <si>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</si>
  <si>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</si>
  <si>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</si>
  <si>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</si>
  <si>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</si>
  <si>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</si>
  <si>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</si>
  <si>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</si>
  <si>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</si>
  <si>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</si>
  <si>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</si>
  <si>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</si>
  <si>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</si>
  <si>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</si>
  <si>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</si>
  <si>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</si>
  <si>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</si>
  <si>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</si>
  <si>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</si>
  <si>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</si>
  <si>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</si>
  <si>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</si>
  <si>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</si>
  <si>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</si>
  <si>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</si>
  <si>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</si>
  <si>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</si>
  <si>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</si>
  <si>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</si>
  <si>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</si>
  <si>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</si>
  <si>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</si>
  <si>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</si>
  <si>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</si>
  <si>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</si>
  <si>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</si>
  <si>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</si>
  <si>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</si>
  <si>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</si>
  <si>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</si>
  <si>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</si>
  <si>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</si>
  <si>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</si>
  <si>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</si>
  <si>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</si>
  <si>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</si>
  <si>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</si>
  <si>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</si>
  <si>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</si>
  <si>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</si>
  <si>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</si>
  <si>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</si>
  <si>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</si>
  <si>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</si>
  <si>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</si>
  <si>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</si>
  <si>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</si>
  <si>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</si>
  <si>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</si>
  <si>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</si>
  <si>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</si>
  <si>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</si>
  <si>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</si>
  <si>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</si>
  <si>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</si>
  <si>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</si>
  <si>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</si>
  <si>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</si>
  <si>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</si>
  <si>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</si>
  <si>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</si>
  <si>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</si>
  <si>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</si>
  <si>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</si>
  <si>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</si>
  <si>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</si>
  <si>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</si>
  <si>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</si>
  <si>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</si>
  <si>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</si>
  <si>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</si>
  <si>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</si>
  <si>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</si>
  <si>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</si>
  <si>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</si>
  <si>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</si>
  <si>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</si>
  <si>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</si>
  <si>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</si>
  <si>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</si>
  <si>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</si>
  <si>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</si>
  <si>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</si>
  <si>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</si>
  <si>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</si>
  <si>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</si>
  <si>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</si>
  <si>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</si>
  <si>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</si>
  <si>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</si>
  <si>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</si>
  <si>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</si>
  <si>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</si>
  <si>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</si>
  <si>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</si>
  <si>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</si>
  <si>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</si>
  <si>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</si>
  <si>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</si>
  <si>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</si>
  <si>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</si>
  <si>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</si>
  <si>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</si>
  <si>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</si>
  <si>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</si>
  <si>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</si>
  <si>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</si>
  <si>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</si>
  <si>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</si>
  <si>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</si>
  <si>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</si>
  <si>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</si>
  <si>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</si>
  <si>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</si>
  <si>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</si>
  <si>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</si>
  <si>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</si>
  <si>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</si>
  <si>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</si>
  <si>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</si>
  <si>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</si>
  <si>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</si>
  <si>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</si>
  <si>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</si>
  <si>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</si>
  <si>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</si>
  <si>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</si>
  <si>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</si>
  <si>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</si>
  <si>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</si>
  <si>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</si>
  <si>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</si>
  <si>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</si>
  <si>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</si>
  <si>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</si>
  <si>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</si>
  <si>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</si>
  <si>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</si>
  <si>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</si>
  <si>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</si>
  <si>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</si>
  <si>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</si>
  <si>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</si>
  <si>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</si>
  <si>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</si>
  <si>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</si>
  <si>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</si>
  <si>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</si>
  <si>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</si>
  <si>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</si>
  <si>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</si>
  <si>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</si>
  <si>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</si>
  <si>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</si>
  <si>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</si>
  <si>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</si>
  <si>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</si>
  <si>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</si>
  <si>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</si>
  <si>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</si>
  <si>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</si>
  <si>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</si>
  <si>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</si>
  <si>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</si>
  <si>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</si>
  <si>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</si>
  <si>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</si>
  <si>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</si>
  <si>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</si>
  <si>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</si>
  <si>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</si>
  <si>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</si>
  <si>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</si>
  <si>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</si>
  <si>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</si>
  <si>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</si>
  <si>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</si>
  <si>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</si>
  <si>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</si>
  <si>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</si>
  <si>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</si>
  <si>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</si>
  <si>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</si>
  <si>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</si>
  <si>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</si>
  <si>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</si>
  <si>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</si>
  <si>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</si>
  <si>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</si>
  <si>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</si>
  <si>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</si>
  <si>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</si>
  <si>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</si>
  <si>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</si>
  <si>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</si>
  <si>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</si>
  <si>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</si>
  <si>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</si>
  <si>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</si>
  <si>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</si>
  <si>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</si>
  <si>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</si>
  <si>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</si>
  <si>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</si>
  <si>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</si>
  <si>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</si>
  <si>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</si>
  <si>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</si>
  <si>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</si>
  <si>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</si>
  <si>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</si>
  <si>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</si>
  <si>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</si>
  <si>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</si>
  <si>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</si>
  <si>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</si>
  <si>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</si>
  <si>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</si>
  <si>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</si>
  <si>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</si>
  <si>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</si>
  <si>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</si>
  <si>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</si>
  <si>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</si>
  <si>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</si>
  <si>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</si>
  <si>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</si>
  <si>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</si>
  <si>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</si>
  <si>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</si>
  <si>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</si>
  <si>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</si>
  <si>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</si>
  <si>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</si>
  <si>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</si>
  <si>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</si>
  <si>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</si>
  <si>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</si>
  <si>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</si>
  <si>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</si>
  <si>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</si>
  <si>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</si>
  <si>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</si>
  <si>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</si>
  <si>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</si>
  <si>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</si>
  <si>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</si>
  <si>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</si>
  <si>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</si>
  <si>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</si>
  <si>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</si>
  <si>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</si>
  <si>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</si>
  <si>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</si>
  <si>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</si>
  <si>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</si>
  <si>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</si>
  <si>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</si>
  <si>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</si>
  <si>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</si>
  <si>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</si>
  <si>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</si>
  <si>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</si>
  <si>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</si>
  <si>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</si>
  <si>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</si>
  <si>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</si>
  <si>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</si>
  <si>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</si>
  <si>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</si>
  <si>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</si>
  <si>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</si>
  <si>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</si>
  <si>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</si>
  <si>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</si>
  <si>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</si>
  <si>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</si>
  <si>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</si>
  <si>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</si>
  <si>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</si>
  <si>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</si>
  <si>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</si>
  <si>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</si>
  <si>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</si>
  <si>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</si>
  <si>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</si>
  <si>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</si>
  <si>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</si>
  <si>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</si>
  <si>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</si>
  <si>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</si>
  <si>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</si>
  <si>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</si>
  <si>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</si>
  <si>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</si>
  <si>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</si>
  <si>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</si>
  <si>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</si>
  <si>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</si>
  <si>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</si>
  <si>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</si>
  <si>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</si>
  <si>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</si>
  <si>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</si>
  <si>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</si>
  <si>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</si>
  <si>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</si>
  <si>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</si>
  <si>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</si>
  <si>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</si>
  <si>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</si>
  <si>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</si>
  <si>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</si>
  <si>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</si>
  <si>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</si>
  <si>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</si>
  <si>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</si>
  <si>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</si>
  <si>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</si>
  <si>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</si>
  <si>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</si>
  <si>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</si>
  <si>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</si>
  <si>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</si>
  <si>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</si>
  <si>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</si>
  <si>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</si>
  <si>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</si>
  <si>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</si>
  <si>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</si>
  <si>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</si>
  <si>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</si>
  <si>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</si>
  <si>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</si>
  <si>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</si>
  <si>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</si>
  <si>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</si>
  <si>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</si>
  <si>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</si>
  <si>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</si>
  <si>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</si>
  <si>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</si>
  <si>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</si>
  <si>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</si>
  <si>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</si>
  <si>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</si>
  <si>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</si>
  <si>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</si>
  <si>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</si>
  <si>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</si>
  <si>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</si>
  <si>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</si>
  <si>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</si>
  <si>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</si>
  <si>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</si>
  <si>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</si>
  <si>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</si>
  <si>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</si>
  <si>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</si>
  <si>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</si>
  <si>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</si>
  <si>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</si>
  <si>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</si>
  <si>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</si>
  <si>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</si>
  <si>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</si>
  <si>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</si>
  <si>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</si>
  <si>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</si>
  <si>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</si>
  <si>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</si>
  <si>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</si>
  <si>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</si>
  <si>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</si>
  <si>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</si>
  <si>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</si>
  <si>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</si>
  <si>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</si>
  <si>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</si>
  <si>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</si>
  <si>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</si>
  <si>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</si>
  <si>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</si>
  <si>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</si>
  <si>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</si>
  <si>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</si>
  <si>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</si>
  <si>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</si>
  <si>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</si>
  <si>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</si>
  <si>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</si>
  <si>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</si>
  <si>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</si>
  <si>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</si>
  <si>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</si>
  <si>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</si>
  <si>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</si>
  <si>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</si>
  <si>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</si>
  <si>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</si>
  <si>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</si>
  <si>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</si>
  <si>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</si>
  <si>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</si>
  <si>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</si>
  <si>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</si>
  <si>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</si>
  <si>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</si>
  <si>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</si>
  <si>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</si>
  <si>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</si>
  <si>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</si>
  <si>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</si>
  <si>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</si>
  <si>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</si>
  <si>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</si>
  <si>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</si>
  <si>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</si>
  <si>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</si>
  <si>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</si>
  <si>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</si>
  <si>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</si>
  <si>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</si>
  <si>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</si>
  <si>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</si>
  <si>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</si>
  <si>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</si>
  <si>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</si>
  <si>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</si>
  <si>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</si>
  <si>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</si>
  <si>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</si>
  <si>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</si>
  <si>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</si>
  <si>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</si>
  <si>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</si>
  <si>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</si>
  <si>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</si>
  <si>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</si>
  <si>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</si>
  <si>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</si>
  <si>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</si>
  <si>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</si>
  <si>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</si>
  <si>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</si>
  <si>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</si>
  <si>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</si>
  <si>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</si>
  <si>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</si>
  <si>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</si>
  <si>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</si>
  <si>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</si>
  <si>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</si>
  <si>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</si>
  <si>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</si>
  <si>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</si>
  <si>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</si>
  <si>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</si>
  <si>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</si>
  <si>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</si>
  <si>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</si>
  <si>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</si>
  <si>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</si>
  <si>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</si>
  <si>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</si>
  <si>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</si>
  <si>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</si>
  <si>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</si>
  <si>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</si>
  <si>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</si>
  <si>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</si>
  <si>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</si>
  <si>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</si>
  <si>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</si>
  <si>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</si>
  <si>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</si>
  <si>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</si>
  <si>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</si>
  <si>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</si>
  <si>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</si>
  <si>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</si>
  <si>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</si>
  <si>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</si>
  <si>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</si>
  <si>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</si>
  <si>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</si>
  <si>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</si>
  <si>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</si>
  <si>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</si>
  <si>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</si>
  <si>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</si>
  <si>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</si>
  <si>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</si>
  <si>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</si>
  <si>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</si>
  <si>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</si>
  <si>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</si>
  <si>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</si>
  <si>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</si>
  <si>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</si>
  <si>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</si>
  <si>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</si>
  <si>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</si>
  <si>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</si>
  <si>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</si>
  <si>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</si>
  <si>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</si>
  <si>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</si>
  <si>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</si>
  <si>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</si>
  <si>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</si>
  <si>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</si>
  <si>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</si>
  <si>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</si>
  <si>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</si>
  <si>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</si>
  <si>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</si>
  <si>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</si>
  <si>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</si>
  <si>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</si>
  <si>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</si>
  <si>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</si>
  <si>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</si>
  <si>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</si>
  <si>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</si>
  <si>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</si>
  <si>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</si>
  <si>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</si>
  <si>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</si>
  <si>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</si>
  <si>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</si>
  <si>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</si>
  <si>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</si>
  <si>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</si>
  <si>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</si>
  <si>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</si>
  <si>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</si>
  <si>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</si>
  <si>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</si>
  <si>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</si>
  <si>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</si>
  <si>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</si>
  <si>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</si>
  <si>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</si>
  <si>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</si>
  <si>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</si>
  <si>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</si>
  <si>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</si>
  <si>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</si>
  <si>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</si>
  <si>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</si>
  <si>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</si>
  <si>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</si>
  <si>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</si>
  <si>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</si>
  <si>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</si>
  <si>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</si>
  <si>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</si>
  <si>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</si>
  <si>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</si>
  <si>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</si>
  <si>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</si>
  <si>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</si>
  <si>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</si>
  <si>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</si>
  <si>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</si>
  <si>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</si>
  <si>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</si>
  <si>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</si>
  <si>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</si>
  <si>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</si>
  <si>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</si>
  <si>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</si>
  <si>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</si>
  <si>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</si>
  <si>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</si>
  <si>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</si>
  <si>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</si>
  <si>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</si>
  <si>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</si>
  <si>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</si>
  <si>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</si>
  <si>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</si>
  <si>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</si>
  <si>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</si>
  <si>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</si>
  <si>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</si>
  <si>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</si>
  <si>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</si>
  <si>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</si>
  <si>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</si>
  <si>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</si>
  <si>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</si>
  <si>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</si>
  <si>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</si>
  <si>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</si>
  <si>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</si>
  <si>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</si>
  <si>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</si>
  <si>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</si>
  <si>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</si>
  <si>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</si>
  <si>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</si>
  <si>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</si>
  <si>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</si>
  <si>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</si>
  <si>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</si>
  <si>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</si>
  <si>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</si>
  <si>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</si>
  <si>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</si>
  <si>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</si>
  <si>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</si>
  <si>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</si>
  <si>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</si>
  <si>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</si>
  <si>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</si>
  <si>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</si>
  <si>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</si>
  <si>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</si>
  <si>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</si>
  <si>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</si>
  <si>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</si>
  <si>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</si>
  <si>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</si>
  <si>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</si>
  <si>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</si>
  <si>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</si>
  <si>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</si>
  <si>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</si>
  <si>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</si>
  <si>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</si>
  <si>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</si>
  <si>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</si>
  <si>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</si>
  <si>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</si>
  <si>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</si>
  <si>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</si>
  <si>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</si>
  <si>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</si>
  <si>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</si>
  <si>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</si>
  <si>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</si>
  <si>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</si>
  <si>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</si>
  <si>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</si>
  <si>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</si>
  <si>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</si>
  <si>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</si>
  <si>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</si>
  <si>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</si>
  <si>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</si>
  <si>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</si>
  <si>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</si>
  <si>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</si>
  <si>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</si>
  <si>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</si>
  <si>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</si>
  <si>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</si>
  <si>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</si>
  <si>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</si>
  <si>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</si>
  <si>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</si>
  <si>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</si>
  <si>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</si>
  <si>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</si>
  <si>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</si>
  <si>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</si>
  <si>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</si>
  <si>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</si>
  <si>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</si>
  <si>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</si>
  <si>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</si>
  <si>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</si>
  <si>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</si>
  <si>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</si>
  <si>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</si>
  <si>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</si>
  <si>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</si>
  <si>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</si>
  <si>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</si>
  <si>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</si>
  <si>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</si>
  <si>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</si>
  <si>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</si>
  <si>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</si>
  <si>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</si>
  <si>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</si>
  <si>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</si>
  <si>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</si>
  <si>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</si>
  <si>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</si>
  <si>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</si>
  <si>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</si>
  <si>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</si>
  <si>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</si>
  <si>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</si>
  <si>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</si>
  <si>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</si>
  <si>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</si>
  <si>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</si>
  <si>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</si>
  <si>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</si>
  <si>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</si>
  <si>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</si>
  <si>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</si>
  <si>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</si>
  <si>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</si>
  <si>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</si>
  <si>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</si>
  <si>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</si>
  <si>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</si>
  <si>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</si>
  <si>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</si>
  <si>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</si>
  <si>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</si>
  <si>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</si>
  <si>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</si>
  <si>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</si>
  <si>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</si>
  <si>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</si>
  <si>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</si>
  <si>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</si>
  <si>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</si>
  <si>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</si>
  <si>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</si>
  <si>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</si>
  <si>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</si>
  <si>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</si>
  <si>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</si>
  <si>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</si>
  <si>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</si>
  <si>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</si>
  <si>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</si>
  <si>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</si>
  <si>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</si>
  <si>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</si>
  <si>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</si>
  <si>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</si>
  <si>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</si>
  <si>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</si>
  <si>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</si>
  <si>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</si>
  <si>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</si>
  <si>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</si>
  <si>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</si>
  <si>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</si>
  <si>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</si>
  <si>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</si>
  <si>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</si>
  <si>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</si>
  <si>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</si>
  <si>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</si>
  <si>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</si>
  <si>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</si>
  <si>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</si>
  <si>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</si>
  <si>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</si>
  <si>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</si>
  <si>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</si>
  <si>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</si>
  <si>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</si>
  <si>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</si>
  <si>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</si>
  <si>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</si>
  <si>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</si>
  <si>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</si>
  <si>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</si>
  <si>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</si>
  <si>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</si>
  <si>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</si>
  <si>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</si>
  <si>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</si>
  <si>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</si>
  <si>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</si>
  <si>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</si>
  <si>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</si>
  <si>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</si>
  <si>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</si>
  <si>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</si>
  <si>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</si>
  <si>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</si>
  <si>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</si>
  <si>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</si>
  <si>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</si>
  <si>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</si>
  <si>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</si>
  <si>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</si>
  <si>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</si>
  <si>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</si>
  <si>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</si>
  <si>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</si>
  <si>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</si>
  <si>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</si>
  <si>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</si>
  <si>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</si>
  <si>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</si>
  <si>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</si>
  <si>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</si>
  <si>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</si>
  <si>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</si>
  <si>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</si>
  <si>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</si>
  <si>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</si>
  <si>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</si>
  <si>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</si>
  <si>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</si>
  <si>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</si>
  <si>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</si>
  <si>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</si>
  <si>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</si>
  <si>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</si>
  <si>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</si>
  <si>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</si>
  <si>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</si>
  <si>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</si>
  <si>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</si>
  <si>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</si>
  <si>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</si>
  <si>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</si>
  <si>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</si>
  <si>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</si>
  <si>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</si>
  <si>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</si>
  <si>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</si>
  <si>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</si>
  <si>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</si>
  <si>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</si>
  <si>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</si>
  <si>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</si>
  <si>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</si>
  <si>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</si>
  <si>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</si>
  <si>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</si>
  <si>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</si>
  <si>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</si>
  <si>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</si>
  <si>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</si>
  <si>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</si>
  <si>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</si>
  <si>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</si>
  <si>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</si>
  <si>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</si>
  <si>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</si>
  <si>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</si>
  <si>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</si>
  <si>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</si>
  <si>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</si>
  <si>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</si>
  <si>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</si>
  <si>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</si>
  <si>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</si>
  <si>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</si>
  <si>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</si>
  <si>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</si>
  <si>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</si>
  <si>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</si>
  <si>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</si>
  <si>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</si>
  <si>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</si>
  <si>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</si>
  <si>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</si>
  <si>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</si>
  <si>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</si>
  <si>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</si>
  <si>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</si>
  <si>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</si>
  <si>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</si>
  <si>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</si>
  <si>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</si>
  <si>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</si>
  <si>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</si>
  <si>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</si>
  <si>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</si>
  <si>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</si>
  <si>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</si>
  <si>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</si>
  <si>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</si>
  <si>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</si>
  <si>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</si>
  <si>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</si>
  <si>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</si>
  <si>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</si>
  <si>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</si>
  <si>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</si>
  <si>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</si>
  <si>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</si>
  <si>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</si>
  <si>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</si>
  <si>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</si>
  <si>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</si>
  <si>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</si>
  <si>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</si>
  <si>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</si>
  <si>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</si>
  <si>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</si>
  <si>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</si>
  <si>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</si>
  <si>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</si>
  <si>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</si>
  <si>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</si>
  <si>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</si>
  <si>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</si>
  <si>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</si>
  <si>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</si>
  <si>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</si>
  <si>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</si>
  <si>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</si>
  <si>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</si>
  <si>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</si>
  <si>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</si>
  <si>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</si>
  <si>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</si>
  <si>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</si>
  <si>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</si>
  <si>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</si>
  <si>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</si>
  <si>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</si>
  <si>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</si>
  <si>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</si>
  <si>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</si>
  <si>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</si>
  <si>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</si>
  <si>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</si>
  <si>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</si>
  <si>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</si>
  <si>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</si>
  <si>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</si>
  <si>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</si>
  <si>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</si>
  <si>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</si>
  <si>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</si>
  <si>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</si>
  <si>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</si>
  <si>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</si>
  <si>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</si>
  <si>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</si>
  <si>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</si>
  <si>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</si>
  <si>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</si>
  <si>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</si>
  <si>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</si>
  <si>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</si>
  <si>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</si>
  <si>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</si>
  <si>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</si>
  <si>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</si>
  <si>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</si>
  <si>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</si>
  <si>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</si>
  <si>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</si>
  <si>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</si>
  <si>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</si>
  <si>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</si>
  <si>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</si>
  <si>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</si>
  <si>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</si>
  <si>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</si>
  <si>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</si>
  <si>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</si>
  <si>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</si>
  <si>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</si>
  <si>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</si>
  <si>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</si>
  <si>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</si>
  <si>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</si>
  <si>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</si>
  <si>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</si>
  <si>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</si>
  <si>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</si>
  <si>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</si>
  <si>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</si>
  <si>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</si>
  <si>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</si>
  <si>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</si>
  <si>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</si>
  <si>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</si>
  <si>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</si>
  <si>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</si>
  <si>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</si>
  <si>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</si>
  <si>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</si>
  <si>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</si>
  <si>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</si>
  <si>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</si>
  <si>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</si>
  <si>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</si>
  <si>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</si>
  <si>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</si>
  <si>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</si>
  <si>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</si>
  <si>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</si>
  <si>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</si>
  <si>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</si>
  <si>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</si>
  <si>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</si>
  <si>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</si>
  <si>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</si>
  <si>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</si>
  <si>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</si>
  <si>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</si>
  <si>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</si>
  <si>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</si>
  <si>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</si>
  <si>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</si>
  <si>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</si>
  <si>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</si>
  <si>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</si>
  <si>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</si>
  <si>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</si>
  <si>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</si>
  <si>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</si>
  <si>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</si>
  <si>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</si>
  <si>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</si>
  <si>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</si>
  <si>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</si>
  <si>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</si>
  <si>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</si>
  <si>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</si>
  <si>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</si>
  <si>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</si>
  <si>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</si>
  <si>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</si>
  <si>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</si>
  <si>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</si>
  <si>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</si>
  <si>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</si>
  <si>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</si>
  <si>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</si>
  <si>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</si>
  <si>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</si>
  <si>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</si>
  <si>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</si>
  <si>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</si>
  <si>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</si>
  <si>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</si>
  <si>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</si>
  <si>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</si>
  <si>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</si>
  <si>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</si>
  <si>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</si>
  <si>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</si>
  <si>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</si>
  <si>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</si>
  <si>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</si>
  <si>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</si>
  <si>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</si>
  <si>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</si>
  <si>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</si>
  <si>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</si>
  <si>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</si>
  <si>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</si>
  <si>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</si>
  <si>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</si>
  <si>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</si>
  <si>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</si>
  <si>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</si>
  <si>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</si>
  <si>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</si>
  <si>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</si>
  <si>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</si>
  <si>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</si>
  <si>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</si>
  <si>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</si>
  <si>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</si>
  <si>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</si>
  <si>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</si>
  <si>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</si>
  <si>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</si>
  <si>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</si>
  <si>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</si>
  <si>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</si>
  <si>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</si>
  <si>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</si>
  <si>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</si>
  <si>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</si>
  <si>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</si>
  <si>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</si>
  <si>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</si>
  <si>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</si>
  <si>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</si>
  <si>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</si>
  <si>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</si>
  <si>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</si>
  <si>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</si>
  <si>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</si>
  <si>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</si>
  <si>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</si>
  <si>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</si>
  <si>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</si>
  <si>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</si>
  <si>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</si>
  <si>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</si>
  <si>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</si>
  <si>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</si>
  <si>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</si>
  <si>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</si>
  <si>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</si>
  <si>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</si>
  <si>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</si>
  <si>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</si>
  <si>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</si>
  <si>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</si>
  <si>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</si>
  <si>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</si>
  <si>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</si>
  <si>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</si>
  <si>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</si>
  <si>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</si>
  <si>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</si>
  <si>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</si>
  <si>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</si>
  <si>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</si>
  <si>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</si>
  <si>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</si>
  <si>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</si>
  <si>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</si>
  <si>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</si>
  <si>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</si>
  <si>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</si>
  <si>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</si>
  <si>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</si>
  <si>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</si>
  <si>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</si>
  <si>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</si>
  <si>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</si>
  <si>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</si>
  <si>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</si>
  <si>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</si>
  <si>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</si>
  <si>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</si>
  <si>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</si>
  <si>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</si>
  <si>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</si>
  <si>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</si>
  <si>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</si>
  <si>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</si>
  <si>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</si>
  <si>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</si>
  <si>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</si>
  <si>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</si>
  <si>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</si>
  <si>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</si>
  <si>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</si>
  <si>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</si>
  <si>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</si>
  <si>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</si>
  <si>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</si>
  <si>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</si>
  <si>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</si>
  <si>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</si>
  <si>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</si>
  <si>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</si>
  <si>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</si>
  <si>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</si>
  <si>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</si>
  <si>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</si>
  <si>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</si>
  <si>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</si>
  <si>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</si>
  <si>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</si>
  <si>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</si>
  <si>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</si>
  <si>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</si>
  <si>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</si>
  <si>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</si>
  <si>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</si>
  <si>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</si>
  <si>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</si>
  <si>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</si>
  <si>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</si>
  <si>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</si>
  <si>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</si>
  <si>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</si>
  <si>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</si>
  <si>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</si>
  <si>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</si>
  <si>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</si>
  <si>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</si>
  <si>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</si>
  <si>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</si>
  <si>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</si>
  <si>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</si>
  <si>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</si>
  <si>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</si>
  <si>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</si>
  <si>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</si>
  <si>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</si>
  <si>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</si>
  <si>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</si>
  <si>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</si>
  <si>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</si>
  <si>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</si>
  <si>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</si>
  <si>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</si>
  <si>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</si>
  <si>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</si>
  <si>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</si>
  <si>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</si>
  <si>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</si>
  <si>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</si>
  <si>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</si>
  <si>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</si>
  <si>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</si>
  <si>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</si>
  <si>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</si>
  <si>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</si>
  <si>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</si>
  <si>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</si>
  <si>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</si>
  <si>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</si>
  <si>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</si>
  <si>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</si>
  <si>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</si>
  <si>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</si>
  <si>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</si>
  <si>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</si>
  <si>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</si>
  <si>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</si>
  <si>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</si>
  <si>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</si>
  <si>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</si>
  <si>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</si>
  <si>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</si>
  <si>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</si>
  <si>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</si>
  <si>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</si>
  <si>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</si>
  <si>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</si>
  <si>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</si>
  <si>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</si>
  <si>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</si>
  <si>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</si>
  <si>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</si>
  <si>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</si>
  <si>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</si>
  <si>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</si>
  <si>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</si>
  <si>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</si>
  <si>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</si>
  <si>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</si>
  <si>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</si>
  <si>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</si>
  <si>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</si>
  <si>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</si>
  <si>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</si>
  <si>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</si>
  <si>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</si>
  <si>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</si>
  <si>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</si>
  <si>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</si>
  <si>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</si>
  <si>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</si>
  <si>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</si>
  <si>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</si>
  <si>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</si>
  <si>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</si>
  <si>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</si>
  <si>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</si>
  <si>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</si>
  <si>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</si>
  <si>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</si>
  <si>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</si>
  <si>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</si>
  <si>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</si>
  <si>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</si>
  <si>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</si>
  <si>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</si>
  <si>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</si>
  <si>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</si>
  <si>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</si>
  <si>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</si>
  <si>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</si>
  <si>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</si>
  <si>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</si>
  <si>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</si>
  <si>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</si>
  <si>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</si>
  <si>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</si>
  <si>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</si>
  <si>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</si>
  <si>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</si>
  <si>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</si>
  <si>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</si>
  <si>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</si>
  <si>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</si>
  <si>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</si>
  <si>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</si>
  <si>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</si>
  <si>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</si>
  <si>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</si>
  <si>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</si>
  <si>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</si>
  <si>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</si>
  <si>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</si>
  <si>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</si>
  <si>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</si>
  <si>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</si>
  <si>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</si>
  <si>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</si>
  <si>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</si>
  <si>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</si>
  <si>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</si>
  <si>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</si>
  <si>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</si>
  <si>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</si>
  <si>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</si>
  <si>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</si>
  <si>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</si>
  <si>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</si>
  <si>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</si>
  <si>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</si>
  <si>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</si>
  <si>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</si>
  <si>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</si>
  <si>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</si>
  <si>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</si>
  <si>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</si>
  <si>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</si>
  <si>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</si>
  <si>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</si>
  <si>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</si>
  <si>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</si>
  <si>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</si>
  <si>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</si>
  <si>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</si>
  <si>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</si>
  <si>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</si>
  <si>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</si>
  <si>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</si>
  <si>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</si>
  <si>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</si>
  <si>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</si>
  <si>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</si>
  <si>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</si>
  <si>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</si>
  <si>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</si>
  <si>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</si>
  <si>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</si>
  <si>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</si>
  <si>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</si>
  <si>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</si>
  <si>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</si>
  <si>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</si>
  <si>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</si>
  <si>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</si>
  <si>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</si>
  <si>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</si>
  <si>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</si>
  <si>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</si>
  <si>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</si>
  <si>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</si>
  <si>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</si>
  <si>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</si>
  <si>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</si>
  <si>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</si>
  <si>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</si>
  <si>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</si>
  <si>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</si>
  <si>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</si>
  <si>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</si>
  <si>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</si>
  <si>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</si>
  <si>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</si>
  <si>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</si>
  <si>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</si>
  <si>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</si>
  <si>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</si>
  <si>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</si>
  <si>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</si>
  <si>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</si>
  <si>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</si>
  <si>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</si>
  <si>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</si>
  <si>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</si>
  <si>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</si>
  <si>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</si>
  <si>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</si>
  <si>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</si>
  <si>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</si>
  <si>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</si>
  <si>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</si>
  <si>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</si>
  <si>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</si>
  <si>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</si>
  <si>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</si>
  <si>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</si>
  <si>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</si>
  <si>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</si>
  <si>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</si>
  <si>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</si>
  <si>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</si>
  <si>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</si>
  <si>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</si>
  <si>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</si>
  <si>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</si>
  <si>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</si>
  <si>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</si>
  <si>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</si>
  <si>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</si>
  <si>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</si>
  <si>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</si>
  <si>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</si>
  <si>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</si>
  <si>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</si>
  <si>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</si>
  <si>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</si>
  <si>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</si>
  <si>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</si>
  <si>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</si>
  <si>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</si>
  <si>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</si>
  <si>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</si>
  <si>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</si>
  <si>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</si>
  <si>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</si>
  <si>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</si>
  <si>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</si>
  <si>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</si>
  <si>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</si>
  <si>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</si>
  <si>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</si>
  <si>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</si>
  <si>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</si>
  <si>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</si>
  <si>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</si>
  <si>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</si>
  <si>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</si>
  <si>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</si>
  <si>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</si>
  <si>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</si>
  <si>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</si>
  <si>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</si>
  <si>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</si>
  <si>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</si>
  <si>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</si>
  <si>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</si>
  <si>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</si>
  <si>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</si>
  <si>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</si>
  <si>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</si>
  <si>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</si>
  <si>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</si>
  <si>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</si>
  <si>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</si>
  <si>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</si>
  <si>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</si>
  <si>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</si>
  <si>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</si>
  <si>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</si>
  <si>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</si>
  <si>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</si>
  <si>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</si>
  <si>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</si>
  <si>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</si>
  <si>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</si>
  <si>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</si>
  <si>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</si>
  <si>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</si>
  <si>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</si>
  <si>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</si>
  <si>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</si>
  <si>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</si>
  <si>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</si>
  <si>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</si>
  <si>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</si>
  <si>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</si>
  <si>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</si>
  <si>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</si>
  <si>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</si>
  <si>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</si>
  <si>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</si>
  <si>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</si>
  <si>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</si>
  <si>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</si>
  <si>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</si>
  <si>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</si>
  <si>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</si>
  <si>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</si>
  <si>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</si>
  <si>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</si>
  <si>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</si>
  <si>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</si>
  <si>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</si>
  <si>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</si>
  <si>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</si>
  <si>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</si>
  <si>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</si>
  <si>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</si>
  <si>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</si>
  <si>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</si>
  <si>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</si>
  <si>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</si>
  <si>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</si>
  <si>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</si>
  <si>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</si>
  <si>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</si>
  <si>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</si>
  <si>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</si>
  <si>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</si>
  <si>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</si>
  <si>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</si>
  <si>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</si>
  <si>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</si>
  <si>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</si>
  <si>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</si>
  <si>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</si>
  <si>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</si>
  <si>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</si>
  <si>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</si>
  <si>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</si>
  <si>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</si>
  <si>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</si>
  <si>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</si>
  <si>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</si>
  <si>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</si>
  <si>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</si>
  <si>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</si>
  <si>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</si>
  <si>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</si>
  <si>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</si>
  <si>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</si>
  <si>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</si>
  <si>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</si>
  <si>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</si>
  <si>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</si>
  <si>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</si>
  <si>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</si>
  <si>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</si>
  <si>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</si>
  <si>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</si>
  <si>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</si>
  <si>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</si>
  <si>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</si>
  <si>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</si>
  <si>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</si>
  <si>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</si>
  <si>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</si>
  <si>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</si>
  <si>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</si>
  <si>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</si>
  <si>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</si>
  <si>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</si>
  <si>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</si>
  <si>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</si>
  <si>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</si>
  <si>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</si>
  <si>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</si>
  <si>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</si>
  <si>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</si>
  <si>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</si>
  <si>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</si>
  <si>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</si>
  <si>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</si>
  <si>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</si>
  <si>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</si>
  <si>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</si>
  <si>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</si>
  <si>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</si>
  <si>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</si>
  <si>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</si>
  <si>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</si>
  <si>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</si>
  <si>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</si>
  <si>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</si>
  <si>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</si>
  <si>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</si>
  <si>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</si>
  <si>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</si>
  <si>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</si>
  <si>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</si>
  <si>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</si>
  <si>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</si>
  <si>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</si>
  <si>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</si>
  <si>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</si>
  <si>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</si>
  <si>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</si>
  <si>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</si>
  <si>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</si>
  <si>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</si>
  <si>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</si>
  <si>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</si>
  <si>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</si>
  <si>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</si>
  <si>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</si>
  <si>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</si>
  <si>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</si>
  <si>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</si>
  <si>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</si>
  <si>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</si>
  <si>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</si>
  <si>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</si>
  <si>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</si>
  <si>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</si>
  <si>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</si>
  <si>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</si>
  <si>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</si>
  <si>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</si>
  <si>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</si>
  <si>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</si>
  <si>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</si>
  <si>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</si>
  <si>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</si>
  <si>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</si>
  <si>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</si>
  <si>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</si>
  <si>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</si>
  <si>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</si>
  <si>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</si>
  <si>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</si>
  <si>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</si>
  <si>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</si>
  <si>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</si>
  <si>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</si>
  <si>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</si>
  <si>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</si>
  <si>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</si>
  <si>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</si>
  <si>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</si>
  <si>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</si>
  <si>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</si>
  <si>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</si>
  <si>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</si>
  <si>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</si>
  <si>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</si>
  <si>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</si>
  <si>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</si>
  <si>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</si>
  <si>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</si>
  <si>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</si>
  <si>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</si>
  <si>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</si>
  <si>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</si>
  <si>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</si>
  <si>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</si>
  <si>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</si>
  <si>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</si>
  <si>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</si>
  <si>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</si>
  <si>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</si>
  <si>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</si>
  <si>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</si>
  <si>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</si>
  <si>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</si>
  <si>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</si>
  <si>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</si>
  <si>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</si>
  <si>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</si>
  <si>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</si>
  <si>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</si>
  <si>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</si>
  <si>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</si>
  <si>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</si>
  <si>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</si>
  <si>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</si>
  <si>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</si>
  <si>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</si>
  <si>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</si>
  <si>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</si>
  <si>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</si>
  <si>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</si>
  <si>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</si>
  <si>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</si>
  <si>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</si>
  <si>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</si>
  <si>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</si>
  <si>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</si>
  <si>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</si>
  <si>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</si>
  <si>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</si>
  <si>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</si>
  <si>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</si>
  <si>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</si>
  <si>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</si>
  <si>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</si>
  <si>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</si>
  <si>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</si>
  <si>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</si>
  <si>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</si>
  <si>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</si>
  <si>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</si>
  <si>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</si>
  <si>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</si>
  <si>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</si>
  <si>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</si>
  <si>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</si>
  <si>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</si>
  <si>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</si>
  <si>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</si>
  <si>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</si>
  <si>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</si>
  <si>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</si>
  <si>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</si>
  <si>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</si>
  <si>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</si>
  <si>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</si>
  <si>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</si>
  <si>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</si>
  <si>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</si>
  <si>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</si>
  <si>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</si>
  <si>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</si>
  <si>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</si>
  <si>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</si>
  <si>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</si>
  <si>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</si>
  <si>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</si>
  <si>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</si>
  <si>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</si>
  <si>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</si>
  <si>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</si>
  <si>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</si>
  <si>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</si>
  <si>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</si>
  <si>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</si>
  <si>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</si>
  <si>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</si>
  <si>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</si>
  <si>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</si>
  <si>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</si>
  <si>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</si>
  <si>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</si>
  <si>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</si>
  <si>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</si>
  <si>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</si>
  <si>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</si>
  <si>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</si>
  <si>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</si>
  <si>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</si>
  <si>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</si>
  <si>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</si>
  <si>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</si>
  <si>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</si>
  <si>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</si>
  <si>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</si>
  <si>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</si>
  <si>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</si>
  <si>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</si>
  <si>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</si>
  <si>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</si>
  <si>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</si>
  <si>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</si>
  <si>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</si>
  <si>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</si>
  <si>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</si>
  <si>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</si>
  <si>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</si>
  <si>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</si>
  <si>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</si>
  <si>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</si>
  <si>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</si>
  <si>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</si>
  <si>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</si>
  <si>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</si>
  <si>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</si>
  <si>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</si>
  <si>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</si>
  <si>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</si>
  <si>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</si>
  <si>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</si>
  <si>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</si>
  <si>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</si>
  <si>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</si>
  <si>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</si>
  <si>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</si>
  <si>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</si>
  <si>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</si>
  <si>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</si>
  <si>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</si>
  <si>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</si>
  <si>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</si>
  <si>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</si>
  <si>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</si>
  <si>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</si>
  <si>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</si>
  <si>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</si>
  <si>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</si>
  <si>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</si>
  <si>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</si>
  <si>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</si>
  <si>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</si>
  <si>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</si>
  <si>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</si>
  <si>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</si>
  <si>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</si>
  <si>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</si>
  <si>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</si>
  <si>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</si>
  <si>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</si>
  <si>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</si>
  <si>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</si>
  <si>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</si>
  <si>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</si>
  <si>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</si>
  <si>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</si>
  <si>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</si>
  <si>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</si>
  <si>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</si>
  <si>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</si>
  <si>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</si>
  <si>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</si>
  <si>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</si>
  <si>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</si>
  <si>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</si>
  <si>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</si>
  <si>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</si>
  <si>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</si>
  <si>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</si>
  <si>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</si>
  <si>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</si>
  <si>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</si>
  <si>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</si>
  <si>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</si>
  <si>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</si>
  <si>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</si>
  <si>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</si>
  <si>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</si>
  <si>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</si>
  <si>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</si>
  <si>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</si>
  <si>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</si>
  <si>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</si>
  <si>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</si>
  <si>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</si>
  <si>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</si>
  <si>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</si>
  <si>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</si>
  <si>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</si>
  <si>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</si>
  <si>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</si>
  <si>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</si>
  <si>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</si>
  <si>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</si>
  <si>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</si>
  <si>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</si>
  <si>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</si>
  <si>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</si>
  <si>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</si>
  <si>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</si>
  <si>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</si>
  <si>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</si>
  <si>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</si>
  <si>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</si>
  <si>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</si>
  <si>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</si>
  <si>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</si>
  <si>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</si>
  <si>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</si>
  <si>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</si>
  <si>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</si>
  <si>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</si>
  <si>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</si>
  <si>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</si>
  <si>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</si>
  <si>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</si>
  <si>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</si>
  <si>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</si>
  <si>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</si>
  <si>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</si>
  <si>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</si>
  <si>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</si>
  <si>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</si>
  <si>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</si>
  <si>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</si>
  <si>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</si>
  <si>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</si>
  <si>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</si>
  <si>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</si>
  <si>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</si>
  <si>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</si>
  <si>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</si>
  <si>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</si>
  <si>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</si>
  <si>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</si>
  <si>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</si>
  <si>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</si>
  <si>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</si>
  <si>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</si>
  <si>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</si>
  <si>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</si>
  <si>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</si>
  <si>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</si>
  <si>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</si>
  <si>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</si>
  <si>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</si>
  <si>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</si>
  <si>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</si>
  <si>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</si>
  <si>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</si>
  <si>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</si>
  <si>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</si>
  <si>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</si>
  <si>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</si>
  <si>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</si>
  <si>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</si>
  <si>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</si>
  <si>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</si>
  <si>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</si>
  <si>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</si>
  <si>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</si>
  <si>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</si>
  <si>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</si>
  <si>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</si>
  <si>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</si>
  <si>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</si>
  <si>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</si>
  <si>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</si>
  <si>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</si>
  <si>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</si>
  <si>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</si>
  <si>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</si>
  <si>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</si>
  <si>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</si>
  <si>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</si>
  <si>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</si>
  <si>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</si>
  <si>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</si>
  <si>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</si>
  <si>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</si>
  <si>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</si>
  <si>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</si>
  <si>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</si>
  <si>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</si>
  <si>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</si>
  <si>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</si>
  <si>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</si>
  <si>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</si>
  <si>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</si>
  <si>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</si>
  <si>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</si>
  <si>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</si>
  <si>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</si>
  <si>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</si>
  <si>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</si>
  <si>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</si>
  <si>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</si>
  <si>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</si>
  <si>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</si>
  <si>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</si>
  <si>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</si>
  <si>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</si>
  <si>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</si>
  <si>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</si>
  <si>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</si>
  <si>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</si>
  <si>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</si>
  <si>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</si>
  <si>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</si>
  <si>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</si>
  <si>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</si>
  <si>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</si>
  <si>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</si>
  <si>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</si>
  <si>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</si>
  <si>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</si>
  <si>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</si>
  <si>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</si>
  <si>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</si>
  <si>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</si>
  <si>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</si>
  <si>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</si>
  <si>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</si>
  <si>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</si>
  <si>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</si>
  <si>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</si>
  <si>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</si>
  <si>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</si>
  <si>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</si>
  <si>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</si>
  <si>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</si>
  <si>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</si>
  <si>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</si>
  <si>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</si>
  <si>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</si>
  <si>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</si>
  <si>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</si>
  <si>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</si>
  <si>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</si>
  <si>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</si>
  <si>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</si>
  <si>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</si>
  <si>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</si>
  <si>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</si>
  <si>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</si>
  <si>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</si>
  <si>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</si>
  <si>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</si>
  <si>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</si>
  <si>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</si>
  <si>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</si>
  <si>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</si>
  <si>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</si>
  <si>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</si>
  <si>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</si>
  <si>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</si>
  <si>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</si>
  <si>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</si>
  <si>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</si>
  <si>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</si>
  <si>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</si>
  <si>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</si>
  <si>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</si>
  <si>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</si>
  <si>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</si>
  <si>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</si>
  <si>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</si>
  <si>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</si>
  <si>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</si>
  <si>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</si>
  <si>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</si>
  <si>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</si>
  <si>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</si>
  <si>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</si>
  <si>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</si>
  <si>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</si>
  <si>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</si>
  <si>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</si>
  <si>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</si>
  <si>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</si>
  <si>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</si>
  <si>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</si>
  <si>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</si>
  <si>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</si>
  <si>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</si>
  <si>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</si>
  <si>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</si>
  <si>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</si>
  <si>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</si>
  <si>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</si>
  <si>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</si>
  <si>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</si>
  <si>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</si>
  <si>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</si>
  <si>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</si>
  <si>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</si>
  <si>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</si>
  <si>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</si>
  <si>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</si>
  <si>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</si>
  <si>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</si>
  <si>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</si>
  <si>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</si>
  <si>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</si>
  <si>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</si>
  <si>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</si>
  <si>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</si>
  <si>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</si>
  <si>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</si>
  <si>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</si>
  <si>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</si>
  <si>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</si>
  <si>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</si>
  <si>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</si>
  <si>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</si>
  <si>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</si>
  <si>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</si>
  <si>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</si>
  <si>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</si>
  <si>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</si>
  <si>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</si>
  <si>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</si>
  <si>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</si>
  <si>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</si>
  <si>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</si>
  <si>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</si>
  <si>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</si>
  <si>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</si>
  <si>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</si>
  <si>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</si>
  <si>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</si>
  <si>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</si>
  <si>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</si>
  <si>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</si>
  <si>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</si>
  <si>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</si>
  <si>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</si>
  <si>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</si>
  <si>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</si>
  <si>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</si>
  <si>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</si>
  <si>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</si>
  <si>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</si>
  <si>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</si>
  <si>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</si>
  <si>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</si>
  <si>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</si>
  <si>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</si>
  <si>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</si>
  <si>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</si>
  <si>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</si>
  <si>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</si>
  <si>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</si>
  <si>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</si>
  <si>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</si>
  <si>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</si>
  <si>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</si>
  <si>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</si>
  <si>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</si>
  <si>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</si>
  <si>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</si>
  <si>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</si>
  <si>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</si>
  <si>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</si>
  <si>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</si>
  <si>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</si>
  <si>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</si>
  <si>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</si>
  <si>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</si>
  <si>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</si>
  <si>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</si>
  <si>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</si>
  <si>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</si>
  <si>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</si>
  <si>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</si>
  <si>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</si>
  <si>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</si>
  <si>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</si>
  <si>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</si>
  <si>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</si>
  <si>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</si>
  <si>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</si>
  <si>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</si>
  <si>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</si>
  <si>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</si>
  <si>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</si>
  <si>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</si>
  <si>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</si>
  <si>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</si>
  <si>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</si>
  <si>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</si>
  <si>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</si>
  <si>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</si>
  <si>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</si>
  <si>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</si>
  <si>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</si>
  <si>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</si>
  <si>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</si>
  <si>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</si>
  <si>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</si>
  <si>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</si>
  <si>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</si>
  <si>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</si>
  <si>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</si>
  <si>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</si>
  <si>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</si>
  <si>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</si>
  <si>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</si>
  <si>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</si>
  <si>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</si>
  <si>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</si>
  <si>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</si>
  <si>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</si>
  <si>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</si>
  <si>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</si>
  <si>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</si>
  <si>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</si>
  <si>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</si>
  <si>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</si>
  <si>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</si>
  <si>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</si>
  <si>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</si>
  <si>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</si>
  <si>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</si>
  <si>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</si>
  <si>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</si>
  <si>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</si>
  <si>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</si>
  <si>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</si>
  <si>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</si>
  <si>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</si>
  <si>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</si>
  <si>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</si>
  <si>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</si>
  <si>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</si>
  <si>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</si>
  <si>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</si>
  <si>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</si>
  <si>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</si>
  <si>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</si>
  <si>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</si>
  <si>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</si>
  <si>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</si>
  <si>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</si>
  <si>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</si>
  <si>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</si>
  <si>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</si>
  <si>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</si>
  <si>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</si>
  <si>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</si>
  <si>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</si>
  <si>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</si>
  <si>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</si>
  <si>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</si>
  <si>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</si>
  <si>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</si>
  <si>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</si>
  <si>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</si>
  <si>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</si>
  <si>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</si>
  <si>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</si>
  <si>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</si>
  <si>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</si>
  <si>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</si>
  <si>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</si>
  <si>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</si>
  <si>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</si>
  <si>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</si>
  <si>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</si>
  <si>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</si>
  <si>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</si>
  <si>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</si>
  <si>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</si>
  <si>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</si>
  <si>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</si>
  <si>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</si>
  <si>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</si>
  <si>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</si>
  <si>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</si>
  <si>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</si>
  <si>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</si>
  <si>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</si>
  <si>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</si>
  <si>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</si>
  <si>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</si>
  <si>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</si>
  <si>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</si>
  <si>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</si>
  <si>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</si>
  <si>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</si>
  <si>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</si>
  <si>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</si>
  <si>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</si>
  <si>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</si>
  <si>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</si>
  <si>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</si>
  <si>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</si>
  <si>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</si>
  <si>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</si>
  <si>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</si>
  <si>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</si>
  <si>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</si>
  <si>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</si>
  <si>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</si>
  <si>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</si>
  <si>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</si>
  <si>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</si>
  <si>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</si>
  <si>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</si>
  <si>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</si>
  <si>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</si>
  <si>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</si>
  <si>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</si>
  <si>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</si>
  <si>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</si>
  <si>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</si>
  <si>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</si>
  <si>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</si>
  <si>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</si>
  <si>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</si>
  <si>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</si>
  <si>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</si>
  <si>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</si>
  <si>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</si>
  <si>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</si>
  <si>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</si>
  <si>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</si>
  <si>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</si>
  <si>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</si>
  <si>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</si>
  <si>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</si>
  <si>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</si>
  <si>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</si>
  <si>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</si>
  <si>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</si>
  <si>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</si>
  <si>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</si>
  <si>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</si>
  <si>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</si>
  <si>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</si>
  <si>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</si>
  <si>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</si>
  <si>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</si>
  <si>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</si>
  <si>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</si>
  <si>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</si>
  <si>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</si>
  <si>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</si>
  <si>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</si>
  <si>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</si>
  <si>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</si>
  <si>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</si>
  <si>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</si>
  <si>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</si>
  <si>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</si>
  <si>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</si>
  <si>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</si>
  <si>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</si>
  <si>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</si>
  <si>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</si>
  <si>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</si>
  <si>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</si>
  <si>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</si>
  <si>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</si>
  <si>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</si>
  <si>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</si>
  <si>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</si>
  <si>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</si>
  <si>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</si>
  <si>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</si>
  <si>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</si>
  <si>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</si>
  <si>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</si>
  <si>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</si>
  <si>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</si>
  <si>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</si>
  <si>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</si>
  <si>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</si>
  <si>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</si>
  <si>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</si>
  <si>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</si>
  <si>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</si>
  <si>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</si>
  <si>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</si>
  <si>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</si>
  <si>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</si>
  <si>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</si>
  <si>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</si>
  <si>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</si>
  <si>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</si>
  <si>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</si>
  <si>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</si>
  <si>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</si>
  <si>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</si>
  <si>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</si>
  <si>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</si>
  <si>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</si>
  <si>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</si>
  <si>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</si>
  <si>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</si>
  <si>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</si>
  <si>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</si>
  <si>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</si>
  <si>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</si>
  <si>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</si>
  <si>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</si>
  <si>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</si>
  <si>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</si>
  <si>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</si>
  <si>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</si>
  <si>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</si>
  <si>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</si>
  <si>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</si>
  <si>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</si>
  <si>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</si>
  <si>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</si>
  <si>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</si>
  <si>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</si>
  <si>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</si>
  <si>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</si>
  <si>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</si>
  <si>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</si>
  <si>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</si>
  <si>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</si>
  <si>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</si>
  <si>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</si>
  <si>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</si>
  <si>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</si>
  <si>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</si>
  <si>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</si>
  <si>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</si>
  <si>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</si>
  <si>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</si>
  <si>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</si>
  <si>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</si>
  <si>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</si>
  <si>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</si>
  <si>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</si>
  <si>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</si>
  <si>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</si>
  <si>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</si>
  <si>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</si>
  <si>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</si>
  <si>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</si>
  <si>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</si>
  <si>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</si>
  <si>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</si>
  <si>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</si>
  <si>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</si>
  <si>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</si>
  <si>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</si>
  <si>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</si>
  <si>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</si>
  <si>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</si>
  <si>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</si>
  <si>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</si>
  <si>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</si>
  <si>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</si>
  <si>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</si>
  <si>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</si>
  <si>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</si>
  <si>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</si>
  <si>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</si>
  <si>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</si>
  <si>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</si>
  <si>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</si>
  <si>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</si>
  <si>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</si>
  <si>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</si>
  <si>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</si>
  <si>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</si>
  <si>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</si>
  <si>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</si>
  <si>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</si>
  <si>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</si>
  <si>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</si>
  <si>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</si>
  <si>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</si>
  <si>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</si>
  <si>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</si>
  <si>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</si>
  <si>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</si>
  <si>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</si>
  <si>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</si>
  <si>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</si>
  <si>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</si>
  <si>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</si>
  <si>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</si>
  <si>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</si>
  <si>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</si>
  <si>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</si>
  <si>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</si>
  <si>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</si>
  <si>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</si>
  <si>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</si>
  <si>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</si>
  <si>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</si>
  <si>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</si>
  <si>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</si>
  <si>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</si>
  <si>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</si>
  <si>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</si>
  <si>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</si>
  <si>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</si>
  <si>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</si>
  <si>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</si>
  <si>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</si>
  <si>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</si>
  <si>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</si>
  <si>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</si>
  <si>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</si>
  <si>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</si>
  <si>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</si>
  <si>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</si>
  <si>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</si>
  <si>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</si>
  <si>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</si>
  <si>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</si>
  <si>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</si>
  <si>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</si>
  <si>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</si>
  <si>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</si>
  <si>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</si>
  <si>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</si>
  <si>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</si>
  <si>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</si>
  <si>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</si>
  <si>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</si>
  <si>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</si>
  <si>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</si>
  <si>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</si>
  <si>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</si>
  <si>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</si>
  <si>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</si>
  <si>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</si>
  <si>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</si>
  <si>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</si>
  <si>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</si>
  <si>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</si>
  <si>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</si>
  <si>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</si>
  <si>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</si>
  <si>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</si>
  <si>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</si>
  <si>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</si>
  <si>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</si>
  <si>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</si>
  <si>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</si>
  <si>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</si>
  <si>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</si>
  <si>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</si>
  <si>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</si>
  <si>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</si>
  <si>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</si>
  <si>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</si>
  <si>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</si>
  <si>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</si>
  <si>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</si>
  <si>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</si>
  <si>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</si>
  <si>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</si>
  <si>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</si>
  <si>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</si>
  <si>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</si>
  <si>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</si>
  <si>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</si>
  <si>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</si>
  <si>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</si>
  <si>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</si>
  <si>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</si>
  <si>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</si>
  <si>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</si>
  <si>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</si>
  <si>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</si>
  <si>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</si>
  <si>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</si>
  <si>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</si>
  <si>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</si>
  <si>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</si>
  <si>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</si>
  <si>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</si>
  <si>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</si>
  <si>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</si>
  <si>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</si>
  <si>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</si>
  <si>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</si>
  <si>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</si>
  <si>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</si>
  <si>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</si>
  <si>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</si>
  <si>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</si>
  <si>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</si>
  <si>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</si>
  <si>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</si>
  <si>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</si>
  <si>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</si>
  <si>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</si>
  <si>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</si>
  <si>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</si>
  <si>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</si>
  <si>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</si>
  <si>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</si>
  <si>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</si>
  <si>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</si>
  <si>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</si>
  <si>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</si>
  <si>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</si>
  <si>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</si>
  <si>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</si>
  <si>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</si>
  <si>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</si>
  <si>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</si>
  <si>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</si>
  <si>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</si>
  <si>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</si>
  <si>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</si>
  <si>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</si>
  <si>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</si>
  <si>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</si>
  <si>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</si>
  <si>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</si>
  <si>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</si>
  <si>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</si>
  <si>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</si>
  <si>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</si>
  <si>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</si>
  <si>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</si>
  <si>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</si>
  <si>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</si>
  <si>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</si>
  <si>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</si>
  <si>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</si>
  <si>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</si>
  <si>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</si>
  <si>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</si>
  <si>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</si>
  <si>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</si>
  <si>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</si>
  <si>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</si>
  <si>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</si>
  <si>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</si>
  <si>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</si>
  <si>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</si>
  <si>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</si>
  <si>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</si>
  <si>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</si>
  <si>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</si>
  <si>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</si>
  <si>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</si>
  <si>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</si>
  <si>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</si>
  <si>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</si>
  <si>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</si>
  <si>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</si>
  <si>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</si>
  <si>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</si>
  <si>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</si>
  <si>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</si>
  <si>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</si>
  <si>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</si>
  <si>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</si>
  <si>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</si>
  <si>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</si>
  <si>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</si>
  <si>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</si>
  <si>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</si>
  <si>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</si>
  <si>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</si>
  <si>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</si>
  <si>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</si>
  <si>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</si>
  <si>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</si>
  <si>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</si>
  <si>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</si>
  <si>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</si>
  <si>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</si>
  <si>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</si>
  <si>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</si>
  <si>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</si>
  <si>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</si>
  <si>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</si>
  <si>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</si>
  <si>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</si>
  <si>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</si>
  <si>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</si>
  <si>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</si>
  <si>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</si>
  <si>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</si>
  <si>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</si>
  <si>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</si>
  <si>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</si>
  <si>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</si>
  <si>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</si>
  <si>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</si>
  <si>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</si>
  <si>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</si>
  <si>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</si>
  <si>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</si>
  <si>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</si>
  <si>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</si>
  <si>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</si>
  <si>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</si>
  <si>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</si>
  <si>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</si>
  <si>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</si>
  <si>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</si>
  <si>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</si>
  <si>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</si>
  <si>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</si>
  <si>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</si>
  <si>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</si>
  <si>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</si>
  <si>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</si>
  <si>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</si>
  <si>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</si>
  <si>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</si>
  <si>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</si>
  <si>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</si>
  <si>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</si>
  <si>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</si>
  <si>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</si>
  <si>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</si>
  <si>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</si>
  <si>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</si>
  <si>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</si>
  <si>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</si>
  <si>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</si>
  <si>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</si>
  <si>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</si>
  <si>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</si>
  <si>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</si>
  <si>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</si>
  <si>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</si>
  <si>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</si>
  <si>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</si>
  <si>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</si>
  <si>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</si>
  <si>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</si>
  <si>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</si>
  <si>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</si>
  <si>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</si>
  <si>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</si>
  <si>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</si>
  <si>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</si>
  <si>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</si>
  <si>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</si>
  <si>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</si>
  <si>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</si>
  <si>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</si>
  <si>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</si>
  <si>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</si>
  <si>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</si>
  <si>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</si>
  <si>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</si>
  <si>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</si>
  <si>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</si>
  <si>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</si>
  <si>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</si>
  <si>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</si>
  <si>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</si>
  <si>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</si>
  <si>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</si>
  <si>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</si>
  <si>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</si>
  <si>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</si>
  <si>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</si>
  <si>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</si>
  <si>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</si>
  <si>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</si>
  <si>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</si>
  <si>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</si>
  <si>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</si>
  <si>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</si>
  <si>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</si>
  <si>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</si>
  <si>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</si>
  <si>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</si>
  <si>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</si>
  <si>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</si>
  <si>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</si>
  <si>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</si>
  <si>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</si>
  <si>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</si>
  <si>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</si>
  <si>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</si>
  <si>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</si>
  <si>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</si>
  <si>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</si>
  <si>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</si>
  <si>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</si>
  <si>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</si>
  <si>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</si>
  <si>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</si>
  <si>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</si>
  <si>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</si>
  <si>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</si>
  <si>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</si>
  <si>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</si>
  <si>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</si>
  <si>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</si>
  <si>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</si>
  <si>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</si>
  <si>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</si>
  <si>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</si>
  <si>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</si>
  <si>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</si>
  <si>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</si>
  <si>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</si>
  <si>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</si>
  <si>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</si>
  <si>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</si>
  <si>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</si>
  <si>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</si>
  <si>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</si>
  <si>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</si>
  <si>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</si>
  <si>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</si>
  <si>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</si>
  <si>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</si>
  <si>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</si>
  <si>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</si>
  <si>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</si>
  <si>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</si>
  <si>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</si>
  <si>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</si>
  <si>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</si>
  <si>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</si>
  <si>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</si>
  <si>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</si>
  <si>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</si>
  <si>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</si>
  <si>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</si>
  <si>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</si>
  <si>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</si>
  <si>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</si>
  <si>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</si>
  <si>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</si>
  <si>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</si>
  <si>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</si>
  <si>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</si>
  <si>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</si>
  <si>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</si>
  <si>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</si>
  <si>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</si>
  <si>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</si>
  <si>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</si>
  <si>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</si>
  <si>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</si>
  <si>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</si>
  <si>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</si>
  <si>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</si>
  <si>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</si>
  <si>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</si>
  <si>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</si>
  <si>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</si>
  <si>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</si>
  <si>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</si>
  <si>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</si>
  <si>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</si>
  <si>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</si>
  <si>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</si>
  <si>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</si>
  <si>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</si>
  <si>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</si>
  <si>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</si>
  <si>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</si>
  <si>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</si>
  <si>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</si>
  <si>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</si>
  <si>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</si>
  <si>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</si>
  <si>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</si>
  <si>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</si>
  <si>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</si>
  <si>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</si>
  <si>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</si>
  <si>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</si>
  <si>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</si>
  <si>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</si>
  <si>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</si>
  <si>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</si>
  <si>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</si>
  <si>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</si>
  <si>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</si>
  <si>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</si>
  <si>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</si>
  <si>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</si>
  <si>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</si>
  <si>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</si>
  <si>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</si>
  <si>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</si>
  <si>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</si>
  <si>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</si>
  <si>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</si>
  <si>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</si>
  <si>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</si>
  <si>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</si>
  <si>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</si>
  <si>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</si>
  <si>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</si>
  <si>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</si>
  <si>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</si>
  <si>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</si>
  <si>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</si>
  <si>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</si>
  <si>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</si>
  <si>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</si>
  <si>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</si>
  <si>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</si>
  <si>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</si>
  <si>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</si>
  <si>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</si>
  <si>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</si>
  <si>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</si>
  <si>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</si>
  <si>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</si>
  <si>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</si>
  <si>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</si>
  <si>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</si>
  <si>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</si>
  <si>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</si>
  <si>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</si>
  <si>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</si>
  <si>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</si>
  <si>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</si>
  <si>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</si>
  <si>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</si>
  <si>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</si>
  <si>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</si>
  <si>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</si>
  <si>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</si>
  <si>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</si>
  <si>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</si>
  <si>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</si>
  <si>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</si>
  <si>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</si>
  <si>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</si>
  <si>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</si>
  <si>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</si>
  <si>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</si>
  <si>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</si>
  <si>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</si>
  <si>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</si>
  <si>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</si>
  <si>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</si>
  <si>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</si>
  <si>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</si>
  <si>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</si>
  <si>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</si>
  <si>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</si>
  <si>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</si>
  <si>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</si>
  <si>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</si>
  <si>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</si>
  <si>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</si>
  <si>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</si>
  <si>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</si>
  <si>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</si>
  <si>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</si>
  <si>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</si>
  <si>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</si>
  <si>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</si>
  <si>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</si>
  <si>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</si>
  <si>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</si>
  <si>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</si>
  <si>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</si>
  <si>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</si>
  <si>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</si>
  <si>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</si>
  <si>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</si>
  <si>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</si>
  <si>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</si>
  <si>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</si>
  <si>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</si>
  <si>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</si>
  <si>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</si>
  <si>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</si>
  <si>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</si>
  <si>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</si>
  <si>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</si>
  <si>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</si>
  <si>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</si>
  <si>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</si>
  <si>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</si>
  <si>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</si>
  <si>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</si>
  <si>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</si>
  <si>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</si>
  <si>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</si>
  <si>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</si>
  <si>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</si>
  <si>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</si>
  <si>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</si>
  <si>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</si>
  <si>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</si>
  <si>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</si>
  <si>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</si>
  <si>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</si>
  <si>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</si>
  <si>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</si>
  <si>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</si>
  <si>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</si>
  <si>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</si>
  <si>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</si>
  <si>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</si>
  <si>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</si>
  <si>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</si>
  <si>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</si>
  <si>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</si>
  <si>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</si>
  <si>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</si>
  <si>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</si>
  <si>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</si>
  <si>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</si>
  <si>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</si>
  <si>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</si>
  <si>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</si>
  <si>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</si>
  <si>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</si>
  <si>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</si>
  <si>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</si>
  <si>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</si>
  <si>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</si>
  <si>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</si>
  <si>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</si>
  <si>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</si>
  <si>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</si>
  <si>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</si>
  <si>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</si>
  <si>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</si>
  <si>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</si>
  <si>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</si>
  <si>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</si>
  <si>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</si>
  <si>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</si>
  <si>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</si>
  <si>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</si>
  <si>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</si>
  <si>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</si>
  <si>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</si>
  <si>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</si>
  <si>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</si>
  <si>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</si>
  <si>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</si>
  <si>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</si>
  <si>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</si>
  <si>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</si>
  <si>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</si>
  <si>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</si>
  <si>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</si>
  <si>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</si>
  <si>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</si>
  <si>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</si>
  <si>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</si>
  <si>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</si>
  <si>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</si>
  <si>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</si>
  <si>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</si>
  <si>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</si>
  <si>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</si>
  <si>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</si>
  <si>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</si>
  <si>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</si>
  <si>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</si>
  <si>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</si>
  <si>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</si>
  <si>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</si>
  <si>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</si>
  <si>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</si>
  <si>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</si>
  <si>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</si>
  <si>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</si>
  <si>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</si>
  <si>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</si>
  <si>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</si>
  <si>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</si>
  <si>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</si>
  <si>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</si>
  <si>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</si>
  <si>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</si>
  <si>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</si>
  <si>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</si>
  <si>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</si>
  <si>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</si>
  <si>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</si>
  <si>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</si>
  <si>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</si>
  <si>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</si>
  <si>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</si>
  <si>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</si>
  <si>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</si>
  <si>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</si>
  <si>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</si>
  <si>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</si>
  <si>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</si>
  <si>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</si>
  <si>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</si>
  <si>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</si>
  <si>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</si>
  <si>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</si>
  <si>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</si>
  <si>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</si>
  <si>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</si>
  <si>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</si>
  <si>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</si>
  <si>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</si>
  <si>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</si>
  <si>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</si>
  <si>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</si>
  <si>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</si>
  <si>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</si>
  <si>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</si>
  <si>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</si>
  <si>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</si>
  <si>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</si>
  <si>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</si>
  <si>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</si>
  <si>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</si>
  <si>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</si>
  <si>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</si>
  <si>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</si>
  <si>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</si>
  <si>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</si>
  <si>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</si>
  <si>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</si>
  <si>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</si>
  <si>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</si>
  <si>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</si>
  <si>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</si>
  <si>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</si>
  <si>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</si>
  <si>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</si>
  <si>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</si>
  <si>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</si>
  <si>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</si>
  <si>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</si>
  <si>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</si>
  <si>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</si>
  <si>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</si>
  <si>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</si>
  <si>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</si>
  <si>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</si>
  <si>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</si>
  <si>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</si>
  <si>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</si>
  <si>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</si>
  <si>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</si>
  <si>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</si>
  <si>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</si>
  <si>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</si>
  <si>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</si>
  <si>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</si>
  <si>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</si>
  <si>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</si>
  <si>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</si>
  <si>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</si>
  <si>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</si>
  <si>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</si>
  <si>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</si>
  <si>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</si>
  <si>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</si>
  <si>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</si>
  <si>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</si>
  <si>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</si>
  <si>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</si>
  <si>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</si>
  <si>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</si>
  <si>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</si>
  <si>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</si>
  <si>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</si>
  <si>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</si>
  <si>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</si>
  <si>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</si>
  <si>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</si>
  <si>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</si>
  <si>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</si>
  <si>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</si>
  <si>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</si>
  <si>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</si>
  <si>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</si>
  <si>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</si>
  <si>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</si>
  <si>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</si>
  <si>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</si>
  <si>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</si>
  <si>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</si>
  <si>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</si>
  <si>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</si>
  <si>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</si>
  <si>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</si>
  <si>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</si>
  <si>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</si>
  <si>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</si>
  <si>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</si>
  <si>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</si>
  <si>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</si>
  <si>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</si>
  <si>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</si>
  <si>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</si>
  <si>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</si>
  <si>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</si>
  <si>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</si>
  <si>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</si>
  <si>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</si>
  <si>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</si>
  <si>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</si>
  <si>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</si>
  <si>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</si>
  <si>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</si>
  <si>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</si>
  <si>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</si>
  <si>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</si>
  <si>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</si>
  <si>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</si>
  <si>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</si>
  <si>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</si>
  <si>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</si>
  <si>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</si>
  <si>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</si>
  <si>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</si>
  <si>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</si>
  <si>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</si>
  <si>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</si>
  <si>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</si>
  <si>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</si>
  <si>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</si>
  <si>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</si>
  <si>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</si>
  <si>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</si>
  <si>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</si>
  <si>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</si>
  <si>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</si>
  <si>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</si>
  <si>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</si>
  <si>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</si>
  <si>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</si>
  <si>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</si>
  <si>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</si>
  <si>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</si>
  <si>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</si>
  <si>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</si>
  <si>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</si>
  <si>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</si>
  <si>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</si>
  <si>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</si>
  <si>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</si>
  <si>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</si>
  <si>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</si>
  <si>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</si>
  <si>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</si>
  <si>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</si>
  <si>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</si>
  <si>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</si>
  <si>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</si>
  <si>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</si>
  <si>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</si>
  <si>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</si>
  <si>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</si>
  <si>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</si>
  <si>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</si>
  <si>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</si>
  <si>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</si>
  <si>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</si>
  <si>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</si>
  <si>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</si>
  <si>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</si>
  <si>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</si>
  <si>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</si>
  <si>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</si>
  <si>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</si>
  <si>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</si>
  <si>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</si>
  <si>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</si>
  <si>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</si>
  <si>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</si>
  <si>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</si>
  <si>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</si>
  <si>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</si>
  <si>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</si>
  <si>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</si>
  <si>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</si>
  <si>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</si>
  <si>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</si>
  <si>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</si>
  <si>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</si>
  <si>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</si>
  <si>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</si>
  <si>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</si>
  <si>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</si>
  <si>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</si>
  <si>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</si>
  <si>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</si>
  <si>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</si>
  <si>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</si>
  <si>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</si>
  <si>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</si>
  <si>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</si>
  <si>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</si>
  <si>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</si>
  <si>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</si>
  <si>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</si>
  <si>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</si>
  <si>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</si>
  <si>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</si>
  <si>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</si>
  <si>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</si>
  <si>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</si>
  <si>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</si>
  <si>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</si>
  <si>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</si>
  <si>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</si>
  <si>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</si>
  <si>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</si>
  <si>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</si>
  <si>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</si>
  <si>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</si>
  <si>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</si>
  <si>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</si>
  <si>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</si>
  <si>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</si>
  <si>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</si>
  <si>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</si>
  <si>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</si>
  <si>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</si>
  <si>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</si>
  <si>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</si>
  <si>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</si>
  <si>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</si>
  <si>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</si>
  <si>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</si>
  <si>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</si>
  <si>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</si>
  <si>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</si>
  <si>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</si>
  <si>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</si>
  <si>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</si>
  <si>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</si>
  <si>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</si>
  <si>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</si>
  <si>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</si>
  <si>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</si>
  <si>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</si>
  <si>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</si>
  <si>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</si>
  <si>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</si>
  <si>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</si>
  <si>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</si>
  <si>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</si>
  <si>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</si>
  <si>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</si>
  <si>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</si>
  <si>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</si>
  <si>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</si>
  <si>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</si>
  <si>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</si>
  <si>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</si>
  <si>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</si>
  <si>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</si>
  <si>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</si>
  <si>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</si>
  <si>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</si>
  <si>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</si>
  <si>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</si>
  <si>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</si>
  <si>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</si>
  <si>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</si>
  <si>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</si>
  <si>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</si>
  <si>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</si>
  <si>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</si>
  <si>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</si>
  <si>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</si>
  <si>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</si>
  <si>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</si>
  <si>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</si>
  <si>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</si>
  <si>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</si>
  <si>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</si>
  <si>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</si>
  <si>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</si>
  <si>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</si>
  <si>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</si>
  <si>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</si>
  <si>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</si>
  <si>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</si>
  <si>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</si>
  <si>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</si>
  <si>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</si>
  <si>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</si>
  <si>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</si>
  <si>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</si>
  <si>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</si>
  <si>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</si>
  <si>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</si>
  <si>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</si>
  <si>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</si>
  <si>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</si>
  <si>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</si>
  <si>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</si>
  <si>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</si>
  <si>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</si>
  <si>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</si>
  <si>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</si>
  <si>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</si>
  <si>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</si>
  <si>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</si>
  <si>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</si>
  <si>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</si>
  <si>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</si>
  <si>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</si>
  <si>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</si>
  <si>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</si>
  <si>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</si>
  <si>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</si>
  <si>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</si>
  <si>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</si>
  <si>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</si>
  <si>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</si>
  <si>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</si>
  <si>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</si>
  <si>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</si>
  <si>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</si>
  <si>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</si>
  <si>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</si>
  <si>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</si>
  <si>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</si>
  <si>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</si>
  <si>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</si>
  <si>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</si>
  <si>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</si>
  <si>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</si>
  <si>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</si>
  <si>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</si>
  <si>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</si>
  <si>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</si>
  <si>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</si>
  <si>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</si>
  <si>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</si>
  <si>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</si>
  <si>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</si>
  <si>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</si>
  <si>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</si>
  <si>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</si>
  <si>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</si>
  <si>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</si>
  <si>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</si>
  <si>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</si>
  <si>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</si>
  <si>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</si>
  <si>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</si>
  <si>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</si>
  <si>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</si>
  <si>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</si>
  <si>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</si>
  <si>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</si>
  <si>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</si>
  <si>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</si>
  <si>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</si>
  <si>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</si>
  <si>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</si>
  <si>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</si>
  <si>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</si>
  <si>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</si>
  <si>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</si>
  <si>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</si>
  <si>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</si>
  <si>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</si>
  <si>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</si>
  <si>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</si>
  <si>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</si>
  <si>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</si>
  <si>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</si>
  <si>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</si>
  <si>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</si>
  <si>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</si>
  <si>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</si>
  <si>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</si>
  <si>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</si>
  <si>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</si>
  <si>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</si>
  <si>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</si>
  <si>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</si>
  <si>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</si>
  <si>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</si>
  <si>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</si>
  <si>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</si>
  <si>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</si>
  <si>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</si>
  <si>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</si>
  <si>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</si>
  <si>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</si>
  <si>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</si>
  <si>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</si>
  <si>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</si>
  <si>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</si>
  <si>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</si>
  <si>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</si>
  <si>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</si>
  <si>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</si>
  <si>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</si>
  <si>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</si>
  <si>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</si>
  <si>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</si>
  <si>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</si>
  <si>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</si>
  <si>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</si>
  <si>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</si>
  <si>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</si>
  <si>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</si>
  <si>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</si>
  <si>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</si>
  <si>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</si>
  <si>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</si>
  <si>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</si>
  <si>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</si>
  <si>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</si>
  <si>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</si>
  <si>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</si>
  <si>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</si>
  <si>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</si>
  <si>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</si>
  <si>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</si>
  <si>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</si>
  <si>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</si>
  <si>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</si>
  <si>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</si>
  <si>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</si>
  <si>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</si>
  <si>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</si>
  <si>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</si>
  <si>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</si>
  <si>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</si>
  <si>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</si>
  <si>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</si>
  <si>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</si>
  <si>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</si>
  <si>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</si>
  <si>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</si>
  <si>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</si>
  <si>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</si>
  <si>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</si>
  <si>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</si>
  <si>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</si>
  <si>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</si>
  <si>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</si>
  <si>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</si>
  <si>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</si>
  <si>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</si>
  <si>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</si>
  <si>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</si>
  <si>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</si>
  <si>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</si>
  <si>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</si>
  <si>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</si>
  <si>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</si>
  <si>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</si>
  <si>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</si>
  <si>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</si>
  <si>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</si>
  <si>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</si>
  <si>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</si>
  <si>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</si>
  <si>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</si>
  <si>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</si>
  <si>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</si>
  <si>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</si>
  <si>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</si>
  <si>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</si>
  <si>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</si>
  <si>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</si>
  <si>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</si>
  <si>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</si>
  <si>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</si>
  <si>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</si>
  <si>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</si>
  <si>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</si>
  <si>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</si>
  <si>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</si>
  <si>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</si>
  <si>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</si>
  <si>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</si>
  <si>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</si>
  <si>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</si>
  <si>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</si>
  <si>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</si>
  <si>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</si>
  <si>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</si>
  <si>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</si>
  <si>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</si>
  <si>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</si>
  <si>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</si>
  <si>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</si>
  <si>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</si>
  <si>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</si>
  <si>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</si>
  <si>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</si>
  <si>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</si>
  <si>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</si>
  <si>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</si>
  <si>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</si>
  <si>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</si>
  <si>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</si>
  <si>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</si>
  <si>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</si>
  <si>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</si>
  <si>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</si>
  <si>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</si>
  <si>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</si>
  <si>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</si>
  <si>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</si>
  <si>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</si>
  <si>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</si>
  <si>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</si>
  <si>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</si>
  <si>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</si>
  <si>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</si>
  <si>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</si>
  <si>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</si>
  <si>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</si>
  <si>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</si>
  <si>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</si>
  <si>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</si>
  <si>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</si>
  <si>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</si>
  <si>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</si>
  <si>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</si>
  <si>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</si>
  <si>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</si>
  <si>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</si>
  <si>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</si>
  <si>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</si>
  <si>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</si>
  <si>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</si>
  <si>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</si>
  <si>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</si>
  <si>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</si>
  <si>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</si>
  <si>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</si>
  <si>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</si>
  <si>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</si>
  <si>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</si>
  <si>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</si>
  <si>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</si>
  <si>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</si>
  <si>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</si>
  <si>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</si>
  <si>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</si>
  <si>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</si>
  <si>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</si>
  <si>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</si>
  <si>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</si>
  <si>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</si>
  <si>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</si>
  <si>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</si>
  <si>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</si>
  <si>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</si>
  <si>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</si>
  <si>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</si>
  <si>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</si>
  <si>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</si>
  <si>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</si>
  <si>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</si>
  <si>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</si>
  <si>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</si>
  <si>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</si>
  <si>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</si>
  <si>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</si>
  <si>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</si>
  <si>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</si>
  <si>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</si>
  <si>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</si>
  <si>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</si>
  <si>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</si>
  <si>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</si>
  <si>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</si>
  <si>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</si>
  <si>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</si>
  <si>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</si>
  <si>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</si>
  <si>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</si>
  <si>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</si>
  <si>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</si>
  <si>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</si>
  <si>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</si>
  <si>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</si>
  <si>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</si>
  <si>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</si>
  <si>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</si>
  <si>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</si>
  <si>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</si>
  <si>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</si>
  <si>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</si>
  <si>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</si>
  <si>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</si>
  <si>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</si>
  <si>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</si>
  <si>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</si>
  <si>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</si>
  <si>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</si>
  <si>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</si>
  <si>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</si>
  <si>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</si>
  <si>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</si>
  <si>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</si>
  <si>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</si>
  <si>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</si>
  <si>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</si>
  <si>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</si>
  <si>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</si>
  <si>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</si>
  <si>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</si>
  <si>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</si>
  <si>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</si>
  <si>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</si>
  <si>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</si>
  <si>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</si>
  <si>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</si>
  <si>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</si>
  <si>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</si>
  <si>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</si>
  <si>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</si>
  <si>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</si>
  <si>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</si>
  <si>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</si>
  <si>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</si>
  <si>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</si>
  <si>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</si>
  <si>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</si>
  <si>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</si>
  <si>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</si>
  <si>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</si>
  <si>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</si>
  <si>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</si>
  <si>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</si>
  <si>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</si>
  <si>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</si>
  <si>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</si>
  <si>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</si>
  <si>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</si>
  <si>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</si>
  <si>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</si>
  <si>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</si>
  <si>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</si>
  <si>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</si>
  <si>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</si>
  <si>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</si>
  <si>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</si>
  <si>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</si>
  <si>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</si>
  <si>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</si>
  <si>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</si>
  <si>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</si>
  <si>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</si>
  <si>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</si>
  <si>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</si>
  <si>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</si>
  <si>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</si>
  <si>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</si>
  <si>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</si>
  <si>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</si>
  <si>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</si>
  <si>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</si>
  <si>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</si>
  <si>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</si>
  <si>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</si>
  <si>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</si>
  <si>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</si>
  <si>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</si>
  <si>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</si>
  <si>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</si>
  <si>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</si>
  <si>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</si>
  <si>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</si>
  <si>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</si>
  <si>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</si>
  <si>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</si>
  <si>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</si>
  <si>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</si>
  <si>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</si>
  <si>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</si>
  <si>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</si>
  <si>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</si>
  <si>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</si>
  <si>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</si>
  <si>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</si>
  <si>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</si>
  <si>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</si>
  <si>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</si>
  <si>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</si>
  <si>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</si>
  <si>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</si>
  <si>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</si>
  <si>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</si>
  <si>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</si>
  <si>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</si>
  <si>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</si>
  <si>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</si>
  <si>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</si>
  <si>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</si>
  <si>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</si>
  <si>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</si>
  <si>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</si>
  <si>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</si>
  <si>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</si>
  <si>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</si>
  <si>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</si>
  <si>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</si>
  <si>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</si>
  <si>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</si>
  <si>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</si>
  <si>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</si>
  <si>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</si>
  <si>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</si>
  <si>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</si>
  <si>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</si>
  <si>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</si>
  <si>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</si>
  <si>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</si>
  <si>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</si>
  <si>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</si>
  <si>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</si>
  <si>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</si>
  <si>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</si>
  <si>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</si>
  <si>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</si>
  <si>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</si>
  <si>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</si>
  <si>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</si>
  <si>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</si>
  <si>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</si>
  <si>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</si>
  <si>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</si>
  <si>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</si>
  <si>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</si>
  <si>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</si>
  <si>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</si>
  <si>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</si>
  <si>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</si>
  <si>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</si>
  <si>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</si>
  <si>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</si>
  <si>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</si>
  <si>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</si>
  <si>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</si>
  <si>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</si>
  <si>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</si>
  <si>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</si>
  <si>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</si>
  <si>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</si>
  <si>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</si>
  <si>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</si>
  <si>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</si>
  <si>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</si>
  <si>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</si>
  <si>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</si>
  <si>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</si>
  <si>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</si>
  <si>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</si>
  <si>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</si>
  <si>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</si>
  <si>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</si>
  <si>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</si>
  <si>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</si>
  <si>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</si>
  <si>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</si>
  <si>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</si>
  <si>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</si>
  <si>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</si>
  <si>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</si>
  <si>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</si>
  <si>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</si>
  <si>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</si>
  <si>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</si>
  <si>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</si>
  <si>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</si>
  <si>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</si>
  <si>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</si>
  <si>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</si>
  <si>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</si>
  <si>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</si>
  <si>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</si>
  <si>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</si>
  <si>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</si>
  <si>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</si>
  <si>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</si>
  <si>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</si>
  <si>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</si>
  <si>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</si>
  <si>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</si>
  <si>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</si>
  <si>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</si>
  <si>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</si>
  <si>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</si>
  <si>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</si>
  <si>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</si>
  <si>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</si>
  <si>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</si>
  <si>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</si>
  <si>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</si>
  <si>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</si>
  <si>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</si>
  <si>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</si>
  <si>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</si>
  <si>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</si>
  <si>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</si>
  <si>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</si>
  <si>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</si>
  <si>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</si>
  <si>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</si>
  <si>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</si>
  <si>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</si>
  <si>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</si>
  <si>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</si>
  <si>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</si>
  <si>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</si>
  <si>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</si>
  <si>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</si>
  <si>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</si>
  <si>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</si>
  <si>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</si>
  <si>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</si>
  <si>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</si>
  <si>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</si>
  <si>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</si>
  <si>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</si>
  <si>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</si>
  <si>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</si>
  <si>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</si>
  <si>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</si>
  <si>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</si>
  <si>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</si>
  <si>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</si>
  <si>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</si>
  <si>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</si>
  <si>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</si>
  <si>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</si>
  <si>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</si>
  <si>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</si>
  <si>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</si>
  <si>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</si>
  <si>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</si>
  <si>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</si>
  <si>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</si>
  <si>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</si>
  <si>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</si>
  <si>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</si>
  <si>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</si>
  <si>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</si>
  <si>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</si>
  <si>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</si>
  <si>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</si>
  <si>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</si>
  <si>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</si>
  <si>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</si>
  <si>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</si>
  <si>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</si>
  <si>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</si>
  <si>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</si>
  <si>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</si>
  <si>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</si>
  <si>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</si>
  <si>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</si>
  <si>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</si>
  <si>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</si>
  <si>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</si>
  <si>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</si>
  <si>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</si>
  <si>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</si>
  <si>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</si>
  <si>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</si>
  <si>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</si>
  <si>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</si>
  <si>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</si>
  <si>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</si>
  <si>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</si>
  <si>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</si>
  <si>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</si>
  <si>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</si>
  <si>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</si>
  <si>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</si>
  <si>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</si>
  <si>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</si>
  <si>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</si>
  <si>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</si>
  <si>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</si>
  <si>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</si>
  <si>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</si>
  <si>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</si>
  <si>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</si>
  <si>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</si>
  <si>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</si>
  <si>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</si>
  <si>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</si>
  <si>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</si>
  <si>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</si>
  <si>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</si>
  <si>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</si>
  <si>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</si>
  <si>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</si>
  <si>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</si>
  <si>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</si>
  <si>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</si>
  <si>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</si>
  <si>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</si>
  <si>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</si>
  <si>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</si>
  <si>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</si>
  <si>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</si>
  <si>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</si>
  <si>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</si>
  <si>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</si>
  <si>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</si>
  <si>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</si>
  <si>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</si>
  <si>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</si>
  <si>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</si>
  <si>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</si>
  <si>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</si>
  <si>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</si>
  <si>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</si>
  <si>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</si>
  <si>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</si>
  <si>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</si>
  <si>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</si>
  <si>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</si>
  <si>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</si>
  <si>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</si>
  <si>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</si>
  <si>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</si>
  <si>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</si>
  <si>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</si>
  <si>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</si>
  <si>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</si>
  <si>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</si>
  <si>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</si>
  <si>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</si>
  <si>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</si>
  <si>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</si>
  <si>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</si>
  <si>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</si>
  <si>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</si>
  <si>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</si>
  <si>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</si>
  <si>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</si>
  <si>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</si>
  <si>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</si>
  <si>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</si>
  <si>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</si>
  <si>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</si>
  <si>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</si>
  <si>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</si>
  <si>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</si>
  <si>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</si>
  <si>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</si>
  <si>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</si>
  <si>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</si>
  <si>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</si>
  <si>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</si>
  <si>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</si>
  <si>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</si>
  <si>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</si>
  <si>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</si>
  <si>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</si>
  <si>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</si>
  <si>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</si>
  <si>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</si>
  <si>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</si>
  <si>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</si>
  <si>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</si>
  <si>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</si>
  <si>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</si>
  <si>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</si>
  <si>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</si>
  <si>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</si>
  <si>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</si>
  <si>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</si>
  <si>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</si>
  <si>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</si>
  <si>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</si>
  <si>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</si>
  <si>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</si>
  <si>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</si>
  <si>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</si>
  <si>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</si>
  <si>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</si>
  <si>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</si>
  <si>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</si>
  <si>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</si>
  <si>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</si>
  <si>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</si>
  <si>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</si>
  <si>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</si>
  <si>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</si>
  <si>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</si>
  <si>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</si>
  <si>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</si>
  <si>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</si>
  <si>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</si>
  <si>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</si>
  <si>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</si>
  <si>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</si>
  <si>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</si>
  <si>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</si>
  <si>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</si>
  <si>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</si>
  <si>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</si>
  <si>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</si>
  <si>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</si>
  <si>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</si>
  <si>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</si>
  <si>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</si>
  <si>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</si>
  <si>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</si>
  <si>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</si>
  <si>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</si>
  <si>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</si>
  <si>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</si>
  <si>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</si>
  <si>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</si>
  <si>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</si>
  <si>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</si>
  <si>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</si>
  <si>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</si>
  <si>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</si>
  <si>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</si>
  <si>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</si>
  <si>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</si>
  <si>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</si>
  <si>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</si>
  <si>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</si>
  <si>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</si>
  <si>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</si>
  <si>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</si>
  <si>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</si>
  <si>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</si>
  <si>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</si>
  <si>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</si>
  <si>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</si>
  <si>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</si>
  <si>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</si>
  <si>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</si>
  <si>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</si>
  <si>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</si>
  <si>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</si>
  <si>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</si>
  <si>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</si>
  <si>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</si>
  <si>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</si>
  <si>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</si>
  <si>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</si>
  <si>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</si>
  <si>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</si>
  <si>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</si>
  <si>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</si>
  <si>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</si>
  <si>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</si>
  <si>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</si>
  <si>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</si>
  <si>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</si>
  <si>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</si>
  <si>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</si>
  <si>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</si>
  <si>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</si>
  <si>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</si>
  <si>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</si>
  <si>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</si>
  <si>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</si>
  <si>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</si>
  <si>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</si>
  <si>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</si>
  <si>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</si>
  <si>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</si>
  <si>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</si>
  <si>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</si>
  <si>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</si>
  <si>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</si>
  <si>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</si>
  <si>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</si>
  <si>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</si>
  <si>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</si>
  <si>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</si>
  <si>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</si>
  <si>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</si>
  <si>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</si>
  <si>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</si>
  <si>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</si>
  <si>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</si>
  <si>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</si>
  <si>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</si>
  <si>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</si>
  <si>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</si>
  <si>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</si>
  <si>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</si>
  <si>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</si>
  <si>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</si>
  <si>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</si>
  <si>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</si>
  <si>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</si>
  <si>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</si>
  <si>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</si>
  <si>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</si>
  <si>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</si>
  <si>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</si>
  <si>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</si>
  <si>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</si>
  <si>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</si>
  <si>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</si>
  <si>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</si>
  <si>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</si>
  <si>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</si>
  <si>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</si>
  <si>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</si>
  <si>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</si>
  <si>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</si>
  <si>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</si>
  <si>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</si>
  <si>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</si>
  <si>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</si>
  <si>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</si>
  <si>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</si>
  <si>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</si>
  <si>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</si>
  <si>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</si>
  <si>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</si>
  <si>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</si>
  <si>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</si>
  <si>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</si>
  <si>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</si>
  <si>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</si>
  <si>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</si>
  <si>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</si>
  <si>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</si>
  <si>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</si>
  <si>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</si>
  <si>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</si>
  <si>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</si>
  <si>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</si>
  <si>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</si>
  <si>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</si>
  <si>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</si>
  <si>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</si>
  <si>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</si>
  <si>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</si>
  <si>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</si>
  <si>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</si>
  <si>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</si>
  <si>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</si>
  <si>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</si>
  <si>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</si>
  <si>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</si>
  <si>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</si>
  <si>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</si>
  <si>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</si>
  <si>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</si>
  <si>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</si>
  <si>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</si>
  <si>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</si>
  <si>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</si>
  <si>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</si>
  <si>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</si>
  <si>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</si>
  <si>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</si>
  <si>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</si>
  <si>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</si>
  <si>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</si>
  <si>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</si>
  <si>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</si>
  <si>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</si>
  <si>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</si>
  <si>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</si>
  <si>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</si>
  <si>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</si>
  <si>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</si>
  <si>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</si>
  <si>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</si>
  <si>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</si>
  <si>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</si>
  <si>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</si>
  <si>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</si>
  <si>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</si>
  <si>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</si>
  <si>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</si>
  <si>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</si>
  <si>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</si>
  <si>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</si>
  <si>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</si>
  <si>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</si>
  <si>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</si>
  <si>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</si>
  <si>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</si>
  <si>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</si>
  <si>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</si>
  <si>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</si>
  <si>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</si>
  <si>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</si>
  <si>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</si>
  <si>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</si>
  <si>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</si>
  <si>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</si>
  <si>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</si>
  <si>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</si>
  <si>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</si>
  <si>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</si>
  <si>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</si>
  <si>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</si>
  <si>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</si>
  <si>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</si>
  <si>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</si>
  <si>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</si>
  <si>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</si>
  <si>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</si>
  <si>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</si>
  <si>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</si>
  <si>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</si>
  <si>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</si>
  <si>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</si>
  <si>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</si>
  <si>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</si>
  <si>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</si>
  <si>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</si>
  <si>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</si>
  <si>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</si>
  <si>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</si>
  <si>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</si>
  <si>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</si>
  <si>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</si>
  <si>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</si>
  <si>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</si>
  <si>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</si>
  <si>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</si>
  <si>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</si>
  <si>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</si>
  <si>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</si>
  <si>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</si>
  <si>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</si>
  <si>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</si>
  <si>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</si>
  <si>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</si>
  <si>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</si>
  <si>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</si>
  <si>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</si>
  <si>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</si>
  <si>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</si>
  <si>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</si>
  <si>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</si>
  <si>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</si>
  <si>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</si>
  <si>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</si>
  <si>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</si>
  <si>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</si>
  <si>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</si>
  <si>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</si>
  <si>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</si>
  <si>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</si>
  <si>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</si>
  <si>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</si>
  <si>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</si>
  <si>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</si>
  <si>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</si>
  <si>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</si>
  <si>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</si>
  <si>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</si>
  <si>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</si>
  <si>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</si>
  <si>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</si>
  <si>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</si>
  <si>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</si>
  <si>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</si>
  <si>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</si>
  <si>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</si>
  <si>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</si>
  <si>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</si>
  <si>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</si>
  <si>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</si>
  <si>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</si>
  <si>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</si>
  <si>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</si>
  <si>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</si>
  <si>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</si>
  <si>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</si>
  <si>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</si>
  <si>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</si>
  <si>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</si>
  <si>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</si>
  <si>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</si>
  <si>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</si>
  <si>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</si>
  <si>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</si>
  <si>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</si>
  <si>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</si>
  <si>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</si>
  <si>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</si>
  <si>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</si>
  <si>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</si>
  <si>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</si>
  <si>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</si>
  <si>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</si>
  <si>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</si>
  <si>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</si>
  <si>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</si>
  <si>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</si>
  <si>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</si>
  <si>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</si>
  <si>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</si>
  <si>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</si>
  <si>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</si>
  <si>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</si>
  <si>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</si>
  <si>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</si>
  <si>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</si>
  <si>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</si>
  <si>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</si>
  <si>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</si>
  <si>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</si>
  <si>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</si>
  <si>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</si>
  <si>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</si>
  <si>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</si>
  <si>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</si>
  <si>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</si>
  <si>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</si>
  <si>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</si>
  <si>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</si>
  <si>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</si>
  <si>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</si>
  <si>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</si>
  <si>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</si>
  <si>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</si>
  <si>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</si>
  <si>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</si>
  <si>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</si>
  <si>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</si>
  <si>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</si>
  <si>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</si>
  <si>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</si>
  <si>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</si>
  <si>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</si>
  <si>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</si>
  <si>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</si>
  <si>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</si>
  <si>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</si>
  <si>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</si>
  <si>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</si>
  <si>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</si>
  <si>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</si>
  <si>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</si>
  <si>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</si>
  <si>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</si>
  <si>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</si>
  <si>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</si>
  <si>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</si>
  <si>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</si>
  <si>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</si>
  <si>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</si>
  <si>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</si>
  <si>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</si>
  <si>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</si>
  <si>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</si>
  <si>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</si>
  <si>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</si>
  <si>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</si>
  <si>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</si>
  <si>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</si>
  <si>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</si>
  <si>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</si>
  <si>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</si>
  <si>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</si>
  <si>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</si>
  <si>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</si>
  <si>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</si>
  <si>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</si>
  <si>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</si>
  <si>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</si>
  <si>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</si>
  <si>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</si>
  <si>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</si>
  <si>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</si>
  <si>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</si>
  <si>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</si>
  <si>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</si>
  <si>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</si>
  <si>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</si>
  <si>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</si>
  <si>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</si>
  <si>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</si>
  <si>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</si>
  <si>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</si>
  <si>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</si>
  <si>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</si>
  <si>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</si>
  <si>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</si>
  <si>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</si>
  <si>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</si>
  <si>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</si>
  <si>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</si>
  <si>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</si>
  <si>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</si>
  <si>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</si>
  <si>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</si>
  <si>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</si>
  <si>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</si>
  <si>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</si>
  <si>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</si>
  <si>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</si>
  <si>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</si>
  <si>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</si>
  <si>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</si>
  <si>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</si>
  <si>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</si>
  <si>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</si>
  <si>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</si>
  <si>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</si>
  <si>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</si>
  <si>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</si>
  <si>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</si>
  <si>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</si>
  <si>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</si>
  <si>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</si>
  <si>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</si>
  <si>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</si>
  <si>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</si>
  <si>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</si>
  <si>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</si>
  <si>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</si>
  <si>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</si>
  <si>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</si>
  <si>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</si>
  <si>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</si>
  <si>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</si>
  <si>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</si>
  <si>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</si>
  <si>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</si>
  <si>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</si>
  <si>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</si>
  <si>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</si>
  <si>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</si>
  <si>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</si>
  <si>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</si>
  <si>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</si>
  <si>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</si>
  <si>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</si>
  <si>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</si>
  <si>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</si>
  <si>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</si>
  <si>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</si>
  <si>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</si>
  <si>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</si>
  <si>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</si>
  <si>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</si>
  <si>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</si>
  <si>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</si>
  <si>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</si>
  <si>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</si>
  <si>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</si>
  <si>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</si>
  <si>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</si>
  <si>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</si>
  <si>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</si>
  <si>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</si>
  <si>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</si>
  <si>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</si>
  <si>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</si>
  <si>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</si>
  <si>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</si>
  <si>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</si>
  <si>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</si>
  <si>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</si>
  <si>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</si>
  <si>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</si>
  <si>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</si>
  <si>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</si>
  <si>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</si>
  <si>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</si>
  <si>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</si>
  <si>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</si>
  <si>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</si>
  <si>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</si>
  <si>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</si>
  <si>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</si>
  <si>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</si>
  <si>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</si>
  <si>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</si>
  <si>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</si>
  <si>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</si>
  <si>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</si>
  <si>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</si>
  <si>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</si>
  <si>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</si>
  <si>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</si>
  <si>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</si>
  <si>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</si>
  <si>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</si>
  <si>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</si>
  <si>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</si>
  <si>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</si>
  <si>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</si>
  <si>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</si>
  <si>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</si>
  <si>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</si>
  <si>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</si>
  <si>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</si>
  <si>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</si>
  <si>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</si>
  <si>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</si>
  <si>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</si>
  <si>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</si>
  <si>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</si>
  <si>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</si>
  <si>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</si>
  <si>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</si>
  <si>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</si>
  <si>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</si>
  <si>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</si>
  <si>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</si>
  <si>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</si>
  <si>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</si>
  <si>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</si>
  <si>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</si>
  <si>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</si>
  <si>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</si>
  <si>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</si>
  <si>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</si>
  <si>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</si>
  <si>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</si>
  <si>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</si>
  <si>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</si>
  <si>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</si>
  <si>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</si>
  <si>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</si>
  <si>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</si>
  <si>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</si>
  <si>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</si>
  <si>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</si>
  <si>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</si>
  <si>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</si>
  <si>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</si>
  <si>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</si>
  <si>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</si>
  <si>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</si>
  <si>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</si>
  <si>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</si>
  <si>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</si>
  <si>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</si>
  <si>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</si>
  <si>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</si>
  <si>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</si>
  <si>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</si>
  <si>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</si>
  <si>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</si>
  <si>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</si>
  <si>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</si>
  <si>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</si>
  <si>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</si>
  <si>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</si>
  <si>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</si>
  <si>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</si>
  <si>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</si>
  <si>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</si>
  <si>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</si>
  <si>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</si>
  <si>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</si>
  <si>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</si>
  <si>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</si>
  <si>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</si>
  <si>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</si>
  <si>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</si>
  <si>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</si>
  <si>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</si>
  <si>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</si>
  <si>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</si>
  <si>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</si>
  <si>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</si>
  <si>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</si>
  <si>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</si>
  <si>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</si>
  <si>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</si>
  <si>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</si>
  <si>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</si>
  <si>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</si>
  <si>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</si>
  <si>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</si>
  <si>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</si>
  <si>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</si>
  <si>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</si>
  <si>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</si>
  <si>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</si>
  <si>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</si>
  <si>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</si>
  <si>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</si>
  <si>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</si>
  <si>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</si>
  <si>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</si>
  <si>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</si>
  <si>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</si>
  <si>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</si>
  <si>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</si>
  <si>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</si>
  <si>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</si>
  <si>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</si>
  <si>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</si>
  <si>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</si>
  <si>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</si>
  <si>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</si>
  <si>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</si>
  <si>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</si>
  <si>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</si>
  <si>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</si>
  <si>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</si>
  <si>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</si>
  <si>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</si>
  <si>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</si>
  <si>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</si>
  <si>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</si>
  <si>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</si>
  <si>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</si>
  <si>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</si>
  <si>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</si>
  <si>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</si>
  <si>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</si>
  <si>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</si>
  <si>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</si>
  <si>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</si>
  <si>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</si>
  <si>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</si>
  <si>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</si>
  <si>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</si>
  <si>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</si>
  <si>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</si>
  <si>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</si>
  <si>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</si>
  <si>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</si>
  <si>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</si>
  <si>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</si>
  <si>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</si>
  <si>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</si>
  <si>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</si>
  <si>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</si>
  <si>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</si>
  <si>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</si>
  <si>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</si>
  <si>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</si>
  <si>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</si>
  <si>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</si>
  <si>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</si>
  <si>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</si>
  <si>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</si>
  <si>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</si>
  <si>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</si>
  <si>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</si>
  <si>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</si>
  <si>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</si>
  <si>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</si>
  <si>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</si>
  <si>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</si>
  <si>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</si>
  <si>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</si>
  <si>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</si>
  <si>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</si>
  <si>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</si>
  <si>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</si>
  <si>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</si>
  <si>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</si>
  <si>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</si>
  <si>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</si>
  <si>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</si>
  <si>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</si>
  <si>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</si>
  <si>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</si>
  <si>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</si>
  <si>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</si>
  <si>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</si>
  <si>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</si>
  <si>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</si>
  <si>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</si>
  <si>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</si>
  <si>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</si>
  <si>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</si>
  <si>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</si>
  <si>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</si>
  <si>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</si>
  <si>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</si>
  <si>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</si>
  <si>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</si>
  <si>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</si>
  <si>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</si>
  <si>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</si>
  <si>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</si>
  <si>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</si>
  <si>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</si>
  <si>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</si>
  <si>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</si>
  <si>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</si>
  <si>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</si>
  <si>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</si>
  <si>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</si>
  <si>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</si>
  <si>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</si>
  <si>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</si>
  <si>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</si>
  <si>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</si>
  <si>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</si>
  <si>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</si>
  <si>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</si>
  <si>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</si>
  <si>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</si>
  <si>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</si>
  <si>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</si>
  <si>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</si>
  <si>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</si>
  <si>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</si>
  <si>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</si>
  <si>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</si>
  <si>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</si>
  <si>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</si>
  <si>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</si>
  <si>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</si>
  <si>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</si>
  <si>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</si>
  <si>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</si>
  <si>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</si>
  <si>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</si>
  <si>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</si>
  <si>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</si>
  <si>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</si>
  <si>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</si>
  <si>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</si>
  <si>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</si>
  <si>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</si>
  <si>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</si>
  <si>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</si>
  <si>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</si>
  <si>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</si>
  <si>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</si>
  <si>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</si>
  <si>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</si>
  <si>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</si>
  <si>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</si>
  <si>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</si>
  <si>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</si>
  <si>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</si>
  <si>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</si>
  <si>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</si>
  <si>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</si>
  <si>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</si>
  <si>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</si>
  <si>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</si>
  <si>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</si>
  <si>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</si>
  <si>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</si>
  <si>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</si>
  <si>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</si>
  <si>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</si>
  <si>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</si>
  <si>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</si>
  <si>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</si>
  <si>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</si>
  <si>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</si>
  <si>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</si>
  <si>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</si>
  <si>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</si>
  <si>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</si>
  <si>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</si>
  <si>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</si>
  <si>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</si>
  <si>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</si>
  <si>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</si>
  <si>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</si>
  <si>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</si>
  <si>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</si>
  <si>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</si>
  <si>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</si>
  <si>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</si>
  <si>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</si>
  <si>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</si>
  <si>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</si>
  <si>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</si>
  <si>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</si>
  <si>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</si>
  <si>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</si>
  <si>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</si>
  <si>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</si>
  <si>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</si>
  <si>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</si>
  <si>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</si>
  <si>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</si>
  <si>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</si>
  <si>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</si>
  <si>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</si>
  <si>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</si>
  <si>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</si>
  <si>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</si>
  <si>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</si>
  <si>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</si>
  <si>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</si>
  <si>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</si>
  <si>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</si>
  <si>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</si>
  <si>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</si>
  <si>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</si>
  <si>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</si>
  <si>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</si>
  <si>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</si>
  <si>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</si>
  <si>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</si>
  <si>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</si>
  <si>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</si>
  <si>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</si>
  <si>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</si>
  <si>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</si>
  <si>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</si>
  <si>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</si>
  <si>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</si>
  <si>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</si>
  <si>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</si>
  <si>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</si>
  <si>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</si>
  <si>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</si>
  <si>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</si>
  <si>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</si>
  <si>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</si>
  <si>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</si>
  <si>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</si>
  <si>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</si>
  <si>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</si>
  <si>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</si>
  <si>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</si>
  <si>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</si>
  <si>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</si>
  <si>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</si>
  <si>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</si>
  <si>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</si>
  <si>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</si>
  <si>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</si>
  <si>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</si>
  <si>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</si>
  <si>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</si>
  <si>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</si>
  <si>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</si>
  <si>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</si>
  <si>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</si>
  <si>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</si>
  <si>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</si>
  <si>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</si>
  <si>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</si>
  <si>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</si>
  <si>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</si>
  <si>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</si>
  <si>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</si>
  <si>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</si>
  <si>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</si>
  <si>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</si>
  <si>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</si>
  <si>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</si>
  <si>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</si>
  <si>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</si>
  <si>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</si>
  <si>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</si>
  <si>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</si>
  <si>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</si>
  <si>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</si>
  <si>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</si>
  <si>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</si>
  <si>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</si>
  <si>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</si>
  <si>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</si>
  <si>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</si>
  <si>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</si>
  <si>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</si>
  <si>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</si>
  <si>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</si>
  <si>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</si>
  <si>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</si>
  <si>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</si>
  <si>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</si>
  <si>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</si>
  <si>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</si>
  <si>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</si>
  <si>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</si>
  <si>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</si>
  <si>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</si>
  <si>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</si>
  <si>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</si>
  <si>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</si>
  <si>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</si>
  <si>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</si>
  <si>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</si>
  <si>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</si>
  <si>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</si>
  <si>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</si>
  <si>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</si>
  <si>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</si>
  <si>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</si>
  <si>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</si>
  <si>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</si>
  <si>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</si>
  <si>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</si>
  <si>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</si>
  <si>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</si>
  <si>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</si>
  <si>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</si>
  <si>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</si>
  <si>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</si>
  <si>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</si>
  <si>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</si>
  <si>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</si>
  <si>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</si>
  <si>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</si>
  <si>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</si>
  <si>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</si>
  <si>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</si>
  <si>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</si>
  <si>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</si>
  <si>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</si>
  <si>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</si>
  <si>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</si>
  <si>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</si>
  <si>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</si>
  <si>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</si>
  <si>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</si>
  <si>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</si>
  <si>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</si>
  <si>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</si>
  <si>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</si>
  <si>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</si>
  <si>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</si>
  <si>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</si>
  <si>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</si>
  <si>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</si>
  <si>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</si>
  <si>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</si>
  <si>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</si>
  <si>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</si>
  <si>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</si>
  <si>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</si>
  <si>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</si>
  <si>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</si>
  <si>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</si>
  <si>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</si>
  <si>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</si>
  <si>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</si>
  <si>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</si>
  <si>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</si>
  <si>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</si>
  <si>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</si>
  <si>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</si>
  <si>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</si>
  <si>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</si>
  <si>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</si>
  <si>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</si>
  <si>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</si>
  <si>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</si>
  <si>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</si>
  <si>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</si>
  <si>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</si>
  <si>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</si>
  <si>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</si>
  <si>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</si>
  <si>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</si>
  <si>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</si>
  <si>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</si>
  <si>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</si>
  <si>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</si>
  <si>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</si>
  <si>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</si>
  <si>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</si>
  <si>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</si>
  <si>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</si>
  <si>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</si>
  <si>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</si>
  <si>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</si>
  <si>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</si>
  <si>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</si>
  <si>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</si>
  <si>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</si>
  <si>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</si>
  <si>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</si>
  <si>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</si>
  <si>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</si>
  <si>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</si>
  <si>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</si>
  <si>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</si>
  <si>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</si>
  <si>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</si>
  <si>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</si>
  <si>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</si>
  <si>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</si>
  <si>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</si>
  <si>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</si>
  <si>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</si>
  <si>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</si>
  <si>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</si>
  <si>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</si>
  <si>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</si>
  <si>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</si>
  <si>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</si>
  <si>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</si>
  <si>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</si>
  <si>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</si>
  <si>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</si>
  <si>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</si>
  <si>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</si>
  <si>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</si>
  <si>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</si>
  <si>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</si>
  <si>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</si>
  <si>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</si>
  <si>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</si>
  <si>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</si>
  <si>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</si>
  <si>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</si>
  <si>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</si>
  <si>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</si>
  <si>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</si>
  <si>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</si>
  <si>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</si>
  <si>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</si>
  <si>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</si>
  <si>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</si>
  <si>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</si>
  <si>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</si>
  <si>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</si>
  <si>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</si>
  <si>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</si>
  <si>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</si>
  <si>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</si>
  <si>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</si>
  <si>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</si>
  <si>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</si>
  <si>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</si>
  <si>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</si>
  <si>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</si>
  <si>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</si>
  <si>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</si>
  <si>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</si>
  <si>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</si>
  <si>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</si>
  <si>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</si>
  <si>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</si>
  <si>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</si>
  <si>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</si>
  <si>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</si>
  <si>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</si>
  <si>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</si>
  <si>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</si>
  <si>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</si>
  <si>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</si>
  <si>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</si>
  <si>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</si>
  <si>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</si>
  <si>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</si>
  <si>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</si>
  <si>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</si>
  <si>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</si>
  <si>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</si>
  <si>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</si>
  <si>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</si>
  <si>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</si>
  <si>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</si>
  <si>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</si>
  <si>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</si>
  <si>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</si>
  <si>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</si>
  <si>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</si>
  <si>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</si>
  <si>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</si>
  <si>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</si>
  <si>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</si>
  <si>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</si>
  <si>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</si>
  <si>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</si>
  <si>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</si>
  <si>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</si>
  <si>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</si>
  <si>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</si>
  <si>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</si>
  <si>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</si>
  <si>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</si>
  <si>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</si>
  <si>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</si>
  <si>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</si>
  <si>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</si>
  <si>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</si>
  <si>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</si>
  <si>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</si>
  <si>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</si>
  <si>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</si>
  <si>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</si>
  <si>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</si>
  <si>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</si>
  <si>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</si>
  <si>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</si>
  <si>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</si>
  <si>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</si>
  <si>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</si>
  <si>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</si>
  <si>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</si>
  <si>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</si>
  <si>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</si>
  <si>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</si>
  <si>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</si>
  <si>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</si>
  <si>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</si>
  <si>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</si>
  <si>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</si>
  <si>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</si>
  <si>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</si>
  <si>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</si>
  <si>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</si>
  <si>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</si>
  <si>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</si>
  <si>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</si>
  <si>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</si>
  <si>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</si>
  <si>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</si>
  <si>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</si>
  <si>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</si>
  <si>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</si>
  <si>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</si>
  <si>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</si>
  <si>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</si>
  <si>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</si>
  <si>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</si>
  <si>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</si>
  <si>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</si>
  <si>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</si>
  <si>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</si>
  <si>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</si>
  <si>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</si>
  <si>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</si>
  <si>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</si>
  <si>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</si>
  <si>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</si>
  <si>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</si>
  <si>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</si>
  <si>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</si>
  <si>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</si>
  <si>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</si>
  <si>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</si>
  <si>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</si>
  <si>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</si>
  <si>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</si>
  <si>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</si>
  <si>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</si>
  <si>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</si>
  <si>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</si>
  <si>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</si>
  <si>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</si>
  <si>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</si>
  <si>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</si>
  <si>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</si>
  <si>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</si>
  <si>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</si>
  <si>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</si>
  <si>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</si>
  <si>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</si>
  <si>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</si>
  <si>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</si>
  <si>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</si>
  <si>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</si>
  <si>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</si>
  <si>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</si>
  <si>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</si>
  <si>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</si>
  <si>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</si>
  <si>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</si>
  <si>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</si>
  <si>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</si>
  <si>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</si>
  <si>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</si>
  <si>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</si>
  <si>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</si>
  <si>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</si>
  <si>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</si>
  <si>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</si>
  <si>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</si>
  <si>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</si>
  <si>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</si>
  <si>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</si>
  <si>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</si>
  <si>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</si>
  <si>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</si>
  <si>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</si>
  <si>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</si>
  <si>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</si>
  <si>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</si>
  <si>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</si>
  <si>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</si>
  <si>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</si>
  <si>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</si>
  <si>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</si>
  <si>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</si>
  <si>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</si>
  <si>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</si>
  <si>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</si>
  <si>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</si>
  <si>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</si>
  <si>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</si>
  <si>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</si>
  <si>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</si>
  <si>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</si>
  <si>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</si>
  <si>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</si>
  <si>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</si>
  <si>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</si>
  <si>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</si>
  <si>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</si>
  <si>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</si>
  <si>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</si>
  <si>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</si>
  <si>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</si>
  <si>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</si>
  <si>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</si>
  <si>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</si>
  <si>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</si>
  <si>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</si>
  <si>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</si>
  <si>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</si>
  <si>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</si>
  <si>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</si>
  <si>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</si>
  <si>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</si>
  <si>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</si>
  <si>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</si>
  <si>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</si>
  <si>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</si>
  <si>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</si>
  <si>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</si>
  <si>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</si>
  <si>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</si>
  <si>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</si>
  <si>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</si>
  <si>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</si>
  <si>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</si>
  <si>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</si>
  <si>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</si>
  <si>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</si>
  <si>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</si>
  <si>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</si>
  <si>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</si>
  <si>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</si>
  <si>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</si>
  <si>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</si>
  <si>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</si>
  <si>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</si>
  <si>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</si>
  <si>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</si>
  <si>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</si>
  <si>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</si>
  <si>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</si>
  <si>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</si>
  <si>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</si>
  <si>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</si>
  <si>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</si>
  <si>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</si>
  <si>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</si>
  <si>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</si>
  <si>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</si>
  <si>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</si>
  <si>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</si>
  <si>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</si>
  <si>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</si>
  <si>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</si>
  <si>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</si>
  <si>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</si>
  <si>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</si>
  <si>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</si>
  <si>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</si>
  <si>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</si>
  <si>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</si>
  <si>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</si>
  <si>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</si>
  <si>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</si>
  <si>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</si>
  <si>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</si>
  <si>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</si>
  <si>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</si>
  <si>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</si>
  <si>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</si>
  <si>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</si>
  <si>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</si>
  <si>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</si>
  <si>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</si>
  <si>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</si>
  <si>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</si>
  <si>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</si>
  <si>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</si>
  <si>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</si>
  <si>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</si>
  <si>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</si>
  <si>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</si>
  <si>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</si>
  <si>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</si>
  <si>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</si>
  <si>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</si>
  <si>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</si>
  <si>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</si>
  <si>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</si>
  <si>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</si>
  <si>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</si>
  <si>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</si>
  <si>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</si>
  <si>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</si>
  <si>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</si>
  <si>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</si>
  <si>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</si>
  <si>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</si>
  <si>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</si>
  <si>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</si>
  <si>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</si>
  <si>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</si>
  <si>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</si>
  <si>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</si>
  <si>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</si>
  <si>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</si>
  <si>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</si>
  <si>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</si>
  <si>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</si>
  <si>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</si>
  <si>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</si>
  <si>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</si>
  <si>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</si>
  <si>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</si>
  <si>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</si>
  <si>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</si>
  <si>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</si>
  <si>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</si>
  <si>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</si>
  <si>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</si>
  <si>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</si>
  <si>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</si>
  <si>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</si>
  <si>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</si>
  <si>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</si>
  <si>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</si>
  <si>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</si>
  <si>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</si>
  <si>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</si>
  <si>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</si>
  <si>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</si>
  <si>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</si>
  <si>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</si>
  <si>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</si>
  <si>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</si>
  <si>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</si>
  <si>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</si>
  <si>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</si>
  <si>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</si>
  <si>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</si>
  <si>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</si>
  <si>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</si>
  <si>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</si>
  <si>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</si>
  <si>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</si>
  <si>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</si>
  <si>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</si>
  <si>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</si>
  <si>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</si>
  <si>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</si>
  <si>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</si>
  <si>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</si>
  <si>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</si>
  <si>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</si>
  <si>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</si>
  <si>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</si>
  <si>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</si>
  <si>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</si>
  <si>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</si>
  <si>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</si>
  <si>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</si>
  <si>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</si>
  <si>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</si>
  <si>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</si>
  <si>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</si>
  <si>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</si>
  <si>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</si>
  <si>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</si>
  <si>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</si>
  <si>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</si>
  <si>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</si>
  <si>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</si>
  <si>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</si>
  <si>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</si>
  <si>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</si>
  <si>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</si>
  <si>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</si>
  <si>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</si>
  <si>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</si>
  <si>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</si>
  <si>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</si>
  <si>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</si>
  <si>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</si>
  <si>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</si>
  <si>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</si>
  <si>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</si>
  <si>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</si>
  <si>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</si>
  <si>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</si>
  <si>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</si>
  <si>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</si>
  <si>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</si>
  <si>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</si>
  <si>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</si>
  <si>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</si>
  <si>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</si>
  <si>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</si>
  <si>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</si>
  <si>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</si>
  <si>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</si>
  <si>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</si>
  <si>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</si>
  <si>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</si>
  <si>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</si>
  <si>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</si>
  <si>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</si>
  <si>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</si>
  <si>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</si>
  <si>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</si>
  <si>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</si>
  <si>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</si>
  <si>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</si>
  <si>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</si>
  <si>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</si>
  <si>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</si>
  <si>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</si>
  <si>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</si>
  <si>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</si>
  <si>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</si>
  <si>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</si>
  <si>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</si>
  <si>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</si>
  <si>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</si>
  <si>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</si>
  <si>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</si>
  <si>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</si>
  <si>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</si>
  <si>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</si>
  <si>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</si>
  <si>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</si>
  <si>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</si>
  <si>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</si>
  <si>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</si>
  <si>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</si>
  <si>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</si>
  <si>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</si>
  <si>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</si>
  <si>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</si>
  <si>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</si>
  <si>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</si>
  <si>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</si>
  <si>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</si>
  <si>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</si>
  <si>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</si>
  <si>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</si>
  <si>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</si>
  <si>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</si>
  <si>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</si>
  <si>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</si>
  <si>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</si>
  <si>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</si>
  <si>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</si>
  <si>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</si>
  <si>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</si>
  <si>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</si>
  <si>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</si>
  <si>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</si>
  <si>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</si>
  <si>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</si>
  <si>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</si>
  <si>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</si>
  <si>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</si>
  <si>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</si>
  <si>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</si>
  <si>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</si>
  <si>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</si>
  <si>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</si>
  <si>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</si>
  <si>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</si>
  <si>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</si>
  <si>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</si>
  <si>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</si>
  <si>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</si>
  <si>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</si>
  <si>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</si>
  <si>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</si>
  <si>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</si>
  <si>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</si>
  <si>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</si>
  <si>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</si>
  <si>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</si>
  <si>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</si>
  <si>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</si>
  <si>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</si>
  <si>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</si>
  <si>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</si>
  <si>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</si>
  <si>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</si>
  <si>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</si>
  <si>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</si>
  <si>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</si>
  <si>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</si>
  <si>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</si>
  <si>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</si>
  <si>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</si>
  <si>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</si>
  <si>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</si>
  <si>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</si>
  <si>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</si>
  <si>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</si>
  <si>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</si>
  <si>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</si>
  <si>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</si>
  <si>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</si>
  <si>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</si>
  <si>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</si>
  <si>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</si>
  <si>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</si>
  <si>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</si>
  <si>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</si>
  <si>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</si>
  <si>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</si>
  <si>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</si>
  <si>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</si>
  <si>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</si>
  <si>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</si>
  <si>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</si>
  <si>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</si>
  <si>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</si>
  <si>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</si>
  <si>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</si>
  <si>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</si>
  <si>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</si>
  <si>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</si>
  <si>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</si>
  <si>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</si>
  <si>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</si>
  <si>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</si>
  <si>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</si>
  <si>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</si>
  <si>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</si>
  <si>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</si>
  <si>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</si>
  <si>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</si>
  <si>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</si>
  <si>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</si>
  <si>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</si>
  <si>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</si>
  <si>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</si>
  <si>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</si>
  <si>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</si>
  <si>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</si>
  <si>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</si>
  <si>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</si>
  <si>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</si>
  <si>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</si>
  <si>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</si>
  <si>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</si>
  <si>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</si>
  <si>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</si>
  <si>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</si>
  <si>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</si>
  <si>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</si>
  <si>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</si>
  <si>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</si>
  <si>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</si>
  <si>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</si>
  <si>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</si>
  <si>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</si>
  <si>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</si>
  <si>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</si>
  <si>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</si>
  <si>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</si>
  <si>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</si>
  <si>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</si>
  <si>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</si>
  <si>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</si>
  <si>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</si>
  <si>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</si>
  <si>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</si>
  <si>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</si>
  <si>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</si>
  <si>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</si>
  <si>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</si>
  <si>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</si>
  <si>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</si>
  <si>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</si>
  <si>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</si>
  <si>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</si>
  <si>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</si>
  <si>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</si>
  <si>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</si>
  <si>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</si>
  <si>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</si>
  <si>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</si>
  <si>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</si>
  <si>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</si>
  <si>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</si>
  <si>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</si>
  <si>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</si>
  <si>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</si>
  <si>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</si>
  <si>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</si>
  <si>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</si>
  <si>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</si>
  <si>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</si>
  <si>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</si>
  <si>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</si>
  <si>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</si>
  <si>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</si>
  <si>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</si>
  <si>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</si>
  <si>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</si>
  <si>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</si>
  <si>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</si>
  <si>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</si>
  <si>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</si>
  <si>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</si>
  <si>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</si>
  <si>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</si>
  <si>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</si>
  <si>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</si>
  <si>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</si>
  <si>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</si>
  <si>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</si>
  <si>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</si>
  <si>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</si>
  <si>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</si>
  <si>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</si>
  <si>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</si>
  <si>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</si>
  <si>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</si>
  <si>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</si>
  <si>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</si>
  <si>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</si>
  <si>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</si>
  <si>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</si>
  <si>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</si>
  <si>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</si>
  <si>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</si>
  <si>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</si>
  <si>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</si>
  <si>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</si>
  <si>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</si>
  <si>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</si>
  <si>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</si>
  <si>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</si>
  <si>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</si>
  <si>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</si>
  <si>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</si>
  <si>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</si>
  <si>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</si>
  <si>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</si>
  <si>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</si>
  <si>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</si>
  <si>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</si>
  <si>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</si>
  <si>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</si>
  <si>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</si>
  <si>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</si>
  <si>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</si>
  <si>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</si>
  <si>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</si>
  <si>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</si>
  <si>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</si>
  <si>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</si>
  <si>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</si>
  <si>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</si>
  <si>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</si>
  <si>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</si>
  <si>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</si>
  <si>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</si>
  <si>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</si>
  <si>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</si>
  <si>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</si>
  <si>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</si>
  <si>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</si>
  <si>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</si>
  <si>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</si>
  <si>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</si>
  <si>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</si>
  <si>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</si>
  <si>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</si>
  <si>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</si>
  <si>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</si>
  <si>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</si>
  <si>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</si>
  <si>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</si>
  <si>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</si>
  <si>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</si>
  <si>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</si>
  <si>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</si>
  <si>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</si>
  <si>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</si>
  <si>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</si>
  <si>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</si>
  <si>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</si>
  <si>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</si>
  <si>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</si>
  <si>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</si>
  <si>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</si>
  <si>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</si>
  <si>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</si>
  <si>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</si>
  <si>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</si>
  <si>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</si>
  <si>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</si>
  <si>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</si>
  <si>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</si>
  <si>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</si>
  <si>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</si>
  <si>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</si>
  <si>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</si>
  <si>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</si>
  <si>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</si>
  <si>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</si>
  <si>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</si>
  <si>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</si>
  <si>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</si>
  <si>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</si>
  <si>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</si>
  <si>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</si>
  <si>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</si>
  <si>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</si>
  <si>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</si>
  <si>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</si>
  <si>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</si>
  <si>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</si>
  <si>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</si>
  <si>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</si>
  <si>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</si>
  <si>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</si>
  <si>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</si>
  <si>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</si>
  <si>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</si>
  <si>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</si>
  <si>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</si>
  <si>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</si>
  <si>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</si>
  <si>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</si>
  <si>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</si>
  <si>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</si>
  <si>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</si>
  <si>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</si>
  <si>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</si>
  <si>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</si>
  <si>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</si>
  <si>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</si>
  <si>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</si>
  <si>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</si>
  <si>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</si>
  <si>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</si>
  <si>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</si>
  <si>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</si>
  <si>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</si>
  <si>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</si>
  <si>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</si>
  <si>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</si>
  <si>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</si>
  <si>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</si>
  <si>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</si>
  <si>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</si>
  <si>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</si>
  <si>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</si>
  <si>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</si>
  <si>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</si>
  <si>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</si>
  <si>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</si>
  <si>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</si>
  <si>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</si>
  <si>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</si>
  <si>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</si>
  <si>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</si>
  <si>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</si>
  <si>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</si>
  <si>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</si>
  <si>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</si>
  <si>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</si>
  <si>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</si>
  <si>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</si>
  <si>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</si>
  <si>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</si>
  <si>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</si>
  <si>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</si>
  <si>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</si>
  <si>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</si>
  <si>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</si>
  <si>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</si>
  <si>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</si>
  <si>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</si>
  <si>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</si>
  <si>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</si>
  <si>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</si>
  <si>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</si>
  <si>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</si>
  <si>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</si>
  <si>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</si>
  <si>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</si>
  <si>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</si>
  <si>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</si>
  <si>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</si>
  <si>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</si>
  <si>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</si>
  <si>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</si>
  <si>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</si>
  <si>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</si>
  <si>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</si>
  <si>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</si>
  <si>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</si>
  <si>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</si>
  <si>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</si>
  <si>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</si>
  <si>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</si>
  <si>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</si>
  <si>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</si>
  <si>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</si>
  <si>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</si>
  <si>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</si>
  <si>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</si>
  <si>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</si>
  <si>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</si>
  <si>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</si>
  <si>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</si>
  <si>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</si>
  <si>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</si>
  <si>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</si>
  <si>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</si>
  <si>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</si>
  <si>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</si>
  <si>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</si>
  <si>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</si>
  <si>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</si>
  <si>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</si>
  <si>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</si>
  <si>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</si>
  <si>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</si>
  <si>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</si>
  <si>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</si>
  <si>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</si>
  <si>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</si>
  <si>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</si>
  <si>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</si>
  <si>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</si>
  <si>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</si>
  <si>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</si>
  <si>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</si>
  <si>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</si>
  <si>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</si>
  <si>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</si>
  <si>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</si>
  <si>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</si>
  <si>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</si>
  <si>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</si>
  <si>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</si>
  <si>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</si>
  <si>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</si>
  <si>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</si>
  <si>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</si>
  <si>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</si>
  <si>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</si>
  <si>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</si>
  <si>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</si>
  <si>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</si>
  <si>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</si>
  <si>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</si>
  <si>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</si>
  <si>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</si>
  <si>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</si>
  <si>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</si>
  <si>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</si>
  <si>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</si>
  <si>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</si>
  <si>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</si>
  <si>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</si>
  <si>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</si>
  <si>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</si>
  <si>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</si>
  <si>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</si>
  <si>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</si>
  <si>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</si>
  <si>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</si>
  <si>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</si>
  <si>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</si>
  <si>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</si>
  <si>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</si>
  <si>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</si>
  <si>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</si>
  <si>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</si>
  <si>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</si>
  <si>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</si>
  <si>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</si>
  <si>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</si>
  <si>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</si>
  <si>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</si>
  <si>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</si>
  <si>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</si>
  <si>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</si>
  <si>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</si>
  <si>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</si>
  <si>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</si>
  <si>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</si>
  <si>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</si>
  <si>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</si>
  <si>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</si>
  <si>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</si>
  <si>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</si>
  <si>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</si>
  <si>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</si>
  <si>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</si>
  <si>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</si>
  <si>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</si>
  <si>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</si>
  <si>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</si>
  <si>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</si>
  <si>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</si>
  <si>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</si>
  <si>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</si>
  <si>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</si>
  <si>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</si>
  <si>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</si>
  <si>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</si>
  <si>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</si>
  <si>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</si>
  <si>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</si>
  <si>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</si>
  <si>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</si>
  <si>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</si>
  <si>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</si>
  <si>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</si>
  <si>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</si>
  <si>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</si>
  <si>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</si>
  <si>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</si>
  <si>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</si>
  <si>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</si>
  <si>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</si>
  <si>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</si>
  <si>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</si>
  <si>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</si>
  <si>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</si>
  <si>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</si>
  <si>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</si>
  <si>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</si>
  <si>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</si>
  <si>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</si>
  <si>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</si>
  <si>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</si>
  <si>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</si>
  <si>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</si>
  <si>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</si>
  <si>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</si>
  <si>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</si>
  <si>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</si>
  <si>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</si>
  <si>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</si>
  <si>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</si>
  <si>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</si>
  <si>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</si>
  <si>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</si>
  <si>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</si>
  <si>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</si>
  <si>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</si>
  <si>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</si>
  <si>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</si>
  <si>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</si>
  <si>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</si>
  <si>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</si>
  <si>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</si>
  <si>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</si>
  <si>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</si>
  <si>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</si>
  <si>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</si>
  <si>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</si>
  <si>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</si>
  <si>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</si>
  <si>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</si>
  <si>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</si>
  <si>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</si>
  <si>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</si>
  <si>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</si>
  <si>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</si>
  <si>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</si>
  <si>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</si>
  <si>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</si>
  <si>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</si>
  <si>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</si>
  <si>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</si>
  <si>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</si>
  <si>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</si>
  <si>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</si>
  <si>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</si>
  <si>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</si>
  <si>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</si>
  <si>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</si>
  <si>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</si>
  <si>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</si>
  <si>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</si>
  <si>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</si>
  <si>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</si>
  <si>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</si>
  <si>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</si>
  <si>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</si>
  <si>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</si>
  <si>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</si>
  <si>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</si>
  <si>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</si>
  <si>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</si>
  <si>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</si>
  <si>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</si>
  <si>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</si>
  <si>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</si>
  <si>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</si>
  <si>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</si>
  <si>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</si>
  <si>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</si>
  <si>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</si>
  <si>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</si>
  <si>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</si>
  <si>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</si>
  <si>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</si>
  <si>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</si>
  <si>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</si>
  <si>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</si>
  <si>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</si>
  <si>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</si>
  <si>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</si>
  <si>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</si>
  <si>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</si>
  <si>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</si>
  <si>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</si>
  <si>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</si>
  <si>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</si>
  <si>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</si>
  <si>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</si>
  <si>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</si>
  <si>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</si>
  <si>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</si>
  <si>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</si>
  <si>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</si>
  <si>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</si>
  <si>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</si>
  <si>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</si>
  <si>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</si>
  <si>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</si>
  <si>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</si>
  <si>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</si>
  <si>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</si>
  <si>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</si>
  <si>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</si>
  <si>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</si>
  <si>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</si>
  <si>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</si>
  <si>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</si>
  <si>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</si>
  <si>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</si>
  <si>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</si>
  <si>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</si>
  <si>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</si>
  <si>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</si>
  <si>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</si>
  <si>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</si>
  <si>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</si>
  <si>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</si>
  <si>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</si>
  <si>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</si>
  <si>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</si>
  <si>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</si>
  <si>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</si>
  <si>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</si>
  <si>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</si>
  <si>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</si>
  <si>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</si>
  <si>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</si>
  <si>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</si>
  <si>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</si>
  <si>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</si>
  <si>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</si>
  <si>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</si>
  <si>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</si>
  <si>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</si>
  <si>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</si>
  <si>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</si>
  <si>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</si>
  <si>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</si>
  <si>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</si>
  <si>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</si>
  <si>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</si>
  <si>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</si>
  <si>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</si>
  <si>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</si>
  <si>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</si>
  <si>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</si>
  <si>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</si>
  <si>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</si>
  <si>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</si>
  <si>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</si>
  <si>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</si>
  <si>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</si>
  <si>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</si>
  <si>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</si>
  <si>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</si>
  <si>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</si>
  <si>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</si>
  <si>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</si>
  <si>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</si>
  <si>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</si>
  <si>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</si>
  <si>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</si>
  <si>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</si>
  <si>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</si>
  <si>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</si>
  <si>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</si>
  <si>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</si>
  <si>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</si>
  <si>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</si>
  <si>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</si>
  <si>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</si>
  <si>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</si>
  <si>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</si>
  <si>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</si>
  <si>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</si>
  <si>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</si>
  <si>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</si>
  <si>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</si>
  <si>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</si>
  <si>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</si>
  <si>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</si>
  <si>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</si>
  <si>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</si>
  <si>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</si>
  <si>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</si>
  <si>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</si>
  <si>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</si>
  <si>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</si>
  <si>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</si>
  <si>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</si>
  <si>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</si>
  <si>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</si>
  <si>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</si>
  <si>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</si>
  <si>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</si>
  <si>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</si>
  <si>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</si>
  <si>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</si>
  <si>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</si>
  <si>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</si>
  <si>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</si>
  <si>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</si>
  <si>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</si>
  <si>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</si>
  <si>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</si>
  <si>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</si>
  <si>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</si>
  <si>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</si>
  <si>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</si>
  <si>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</si>
  <si>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</si>
  <si>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</si>
  <si>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</si>
  <si>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</si>
  <si>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</si>
  <si>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</si>
  <si>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</si>
  <si>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</si>
  <si>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</si>
  <si>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</si>
  <si>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</si>
  <si>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</si>
  <si>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</si>
  <si>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</si>
  <si>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</si>
  <si>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</si>
  <si>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</si>
  <si>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</si>
  <si>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</si>
  <si>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</si>
  <si>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</si>
  <si>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</si>
  <si>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</si>
  <si>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</si>
  <si>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</si>
  <si>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</si>
  <si>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</si>
  <si>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</si>
  <si>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</si>
  <si>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</si>
  <si>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</si>
  <si>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</si>
  <si>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</si>
  <si>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</si>
  <si>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</si>
  <si>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</si>
  <si>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</si>
  <si>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</si>
  <si>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</si>
  <si>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</si>
  <si>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</si>
  <si>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</si>
  <si>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</si>
  <si>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</si>
  <si>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</si>
  <si>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</si>
  <si>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</si>
  <si>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</si>
  <si>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</si>
  <si>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</si>
  <si>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</si>
  <si>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</si>
  <si>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</si>
  <si>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</si>
  <si>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</si>
  <si>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</si>
  <si>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</si>
  <si>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</si>
  <si>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</si>
  <si>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</si>
  <si>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</si>
  <si>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</si>
  <si>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</si>
  <si>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</si>
  <si>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</si>
  <si>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</si>
  <si>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</si>
  <si>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</si>
  <si>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</si>
  <si>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</si>
  <si>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</si>
  <si>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</si>
  <si>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</si>
  <si>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</si>
  <si>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</si>
  <si>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</si>
  <si>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</si>
  <si>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</si>
  <si>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</si>
  <si>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</si>
  <si>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</si>
  <si>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</si>
  <si>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</si>
  <si>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</si>
  <si>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</si>
  <si>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</si>
  <si>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</si>
  <si>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</si>
  <si>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</si>
  <si>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</si>
  <si>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</si>
  <si>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</si>
  <si>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</si>
  <si>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</si>
  <si>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</si>
  <si>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</si>
  <si>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</si>
  <si>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</si>
  <si>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</si>
  <si>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</si>
  <si>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</si>
  <si>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</si>
  <si>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</si>
  <si>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</si>
  <si>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</si>
  <si>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</si>
  <si>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</si>
  <si>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</si>
  <si>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</si>
  <si>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</si>
  <si>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</si>
  <si>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</si>
  <si>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</si>
  <si>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</si>
  <si>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</si>
  <si>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</si>
  <si>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</si>
  <si>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</si>
  <si>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</si>
  <si>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</si>
  <si>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</si>
  <si>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</si>
  <si>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</si>
  <si>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</si>
  <si>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</si>
  <si>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</si>
  <si>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</si>
  <si>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</si>
  <si>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</si>
  <si>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</si>
  <si>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</si>
  <si>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</si>
  <si>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</si>
  <si>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</si>
  <si>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</si>
  <si>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</si>
  <si>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</si>
  <si>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</si>
  <si>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</si>
  <si>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</si>
  <si>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</si>
  <si>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</si>
  <si>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</si>
  <si>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</si>
  <si>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</si>
  <si>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</si>
  <si>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</si>
  <si>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</si>
  <si>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</si>
  <si>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</si>
  <si>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</si>
  <si>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</si>
  <si>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</si>
  <si>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</si>
  <si>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</si>
  <si>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</si>
  <si>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</si>
  <si>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</si>
  <si>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</si>
  <si>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</si>
  <si>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</si>
  <si>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</si>
  <si>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</si>
  <si>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</si>
  <si>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</si>
  <si>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</si>
  <si>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</si>
  <si>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</si>
  <si>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</si>
  <si>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</si>
  <si>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</si>
  <si>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</si>
  <si>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</si>
  <si>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</si>
  <si>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</si>
  <si>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</si>
  <si>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</si>
  <si>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</si>
  <si>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</si>
  <si>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</si>
  <si>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</si>
  <si>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</si>
  <si>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</si>
  <si>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</si>
  <si>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</si>
  <si>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</si>
  <si>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</si>
  <si>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</si>
  <si>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</si>
  <si>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</si>
  <si>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</si>
  <si>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</si>
  <si>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</si>
  <si>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</si>
  <si>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</si>
  <si>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</si>
  <si>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</si>
  <si>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</si>
  <si>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</si>
  <si>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</si>
  <si>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</si>
  <si>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</si>
  <si>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</si>
  <si>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</si>
  <si>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</si>
  <si>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</si>
  <si>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</si>
  <si>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</si>
  <si>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</si>
  <si>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</si>
  <si>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</si>
  <si>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</si>
  <si>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</si>
  <si>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</si>
  <si>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</si>
  <si>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</si>
  <si>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</si>
  <si>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</si>
  <si>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</si>
  <si>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</si>
  <si>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</si>
  <si>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</si>
  <si>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</si>
  <si>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</si>
  <si>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</si>
  <si>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</si>
  <si>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</si>
  <si>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</si>
  <si>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</si>
  <si>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</si>
  <si>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</si>
  <si>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</si>
  <si>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</si>
  <si>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</si>
  <si>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</si>
  <si>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</si>
  <si>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</si>
  <si>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</si>
  <si>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</si>
  <si>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</si>
  <si>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</si>
  <si>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</si>
  <si>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</si>
  <si>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</si>
  <si>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</si>
  <si>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</si>
  <si>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</si>
  <si>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</si>
  <si>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</si>
  <si>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</si>
  <si>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</si>
  <si>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</si>
  <si>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</si>
  <si>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</si>
  <si>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</si>
  <si>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</si>
  <si>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</si>
  <si>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</si>
  <si>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</si>
  <si>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</si>
  <si>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</si>
  <si>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</si>
  <si>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</si>
  <si>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</si>
  <si>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</si>
  <si>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</si>
  <si>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</si>
  <si>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</si>
  <si>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</si>
  <si>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</si>
  <si>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</si>
  <si>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</si>
  <si>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</si>
  <si>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</si>
  <si>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</si>
  <si>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</si>
  <si>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</si>
  <si>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</si>
  <si>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</si>
  <si>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</si>
  <si>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</si>
  <si>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</si>
  <si>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</si>
  <si>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</si>
  <si>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</si>
  <si>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</si>
  <si>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</si>
  <si>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</si>
  <si>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</si>
  <si>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</si>
  <si>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</si>
  <si>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</si>
  <si>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</si>
  <si>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</si>
  <si>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</si>
  <si>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</si>
  <si>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</si>
  <si>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</si>
  <si>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</si>
  <si>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</si>
  <si>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</si>
  <si>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</si>
  <si>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</si>
  <si>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</si>
  <si>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</si>
  <si>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</si>
  <si>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</si>
  <si>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</si>
  <si>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</si>
  <si>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</si>
  <si>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</si>
  <si>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</si>
  <si>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</si>
  <si>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</si>
  <si>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</si>
  <si>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</si>
  <si>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</si>
  <si>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</si>
  <si>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</si>
  <si>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</si>
  <si>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</si>
  <si>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</si>
  <si>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</si>
  <si>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</si>
  <si>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</si>
  <si>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</si>
  <si>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</si>
  <si>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</si>
  <si>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</si>
  <si>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</si>
  <si>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</si>
  <si>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</si>
  <si>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</si>
  <si>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</si>
  <si>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</si>
  <si>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</si>
  <si>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</si>
  <si>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</si>
  <si>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</si>
  <si>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</si>
  <si>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</si>
  <si>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</si>
  <si>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</si>
  <si>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</si>
  <si>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</si>
  <si>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</si>
  <si>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</si>
  <si>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</si>
  <si>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</si>
  <si>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</si>
  <si>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</si>
  <si>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</si>
  <si>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</si>
  <si>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</si>
  <si>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</si>
  <si>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</si>
  <si>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</si>
  <si>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</si>
  <si>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</si>
  <si>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</si>
  <si>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</si>
  <si>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</si>
  <si>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</si>
  <si>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</si>
  <si>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</si>
  <si>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</si>
  <si>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</si>
  <si>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</si>
  <si>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</si>
  <si>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</si>
  <si>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</si>
  <si>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</si>
  <si>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</si>
  <si>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</si>
  <si>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</si>
  <si>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</si>
  <si>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</si>
  <si>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</si>
  <si>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</si>
  <si>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</si>
  <si>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</si>
  <si>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</si>
  <si>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</si>
  <si>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</si>
  <si>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</si>
  <si>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</si>
  <si>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</si>
  <si>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</si>
  <si>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</si>
  <si>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</si>
  <si>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</si>
  <si>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</si>
  <si>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</si>
  <si>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</si>
  <si>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</si>
  <si>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</si>
  <si>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</si>
  <si>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</si>
  <si>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</si>
  <si>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</si>
  <si>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</si>
  <si>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</si>
  <si>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</si>
  <si>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</si>
  <si>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</si>
  <si>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</si>
  <si>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</si>
  <si>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</si>
  <si>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</si>
  <si>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</si>
  <si>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</si>
  <si>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</si>
  <si>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</si>
  <si>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</si>
  <si>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</si>
  <si>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</si>
  <si>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</si>
  <si>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</si>
  <si>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</si>
  <si>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</si>
  <si>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</si>
  <si>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</si>
  <si>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</si>
  <si>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</si>
  <si>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</si>
  <si>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</si>
  <si>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</si>
  <si>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</si>
  <si>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</si>
  <si>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</si>
  <si>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</si>
  <si>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</si>
  <si>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</si>
  <si>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</si>
  <si>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</si>
  <si>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</si>
  <si>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</si>
  <si>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</si>
  <si>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</si>
  <si>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</si>
  <si>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</si>
  <si>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</si>
  <si>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</si>
  <si>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</si>
  <si>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</si>
  <si>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</si>
  <si>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</si>
  <si>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</si>
  <si>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</si>
  <si>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</si>
  <si>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</si>
  <si>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</si>
  <si>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</si>
  <si>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</si>
  <si>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</si>
  <si>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</si>
  <si>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</si>
  <si>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</si>
  <si>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</si>
  <si>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</si>
  <si>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</si>
  <si>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</si>
  <si>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</si>
  <si>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</si>
  <si>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</si>
  <si>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</si>
  <si>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</si>
  <si>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</si>
  <si>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</si>
  <si>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</si>
  <si>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</si>
  <si>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</si>
  <si>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</si>
  <si>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</si>
  <si>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</si>
  <si>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</si>
  <si>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</si>
  <si>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</si>
  <si>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</si>
  <si>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</si>
  <si>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</si>
  <si>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</si>
  <si>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</si>
  <si>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</si>
  <si>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</si>
  <si>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</si>
  <si>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</si>
  <si>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</si>
  <si>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</si>
  <si>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</si>
  <si>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</si>
  <si>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</si>
  <si>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</si>
  <si>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</si>
  <si>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</si>
  <si>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</si>
  <si>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</si>
  <si>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</si>
  <si>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</si>
  <si>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</si>
  <si>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</si>
  <si>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</si>
  <si>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</si>
  <si>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</si>
  <si>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</si>
  <si>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</si>
  <si>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</si>
  <si>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</si>
  <si>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</si>
  <si>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</si>
  <si>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</si>
  <si>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</si>
  <si>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</si>
  <si>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</si>
  <si>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</si>
  <si>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</si>
  <si>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</si>
  <si>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</si>
  <si>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</si>
  <si>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</si>
  <si>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</si>
  <si>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</si>
  <si>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</si>
  <si>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</si>
  <si>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</si>
  <si>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</si>
  <si>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</si>
  <si>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</si>
  <si>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</si>
  <si>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</si>
  <si>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</si>
  <si>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</si>
  <si>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</si>
  <si>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</si>
  <si>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</si>
  <si>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</si>
  <si>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</si>
  <si>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</si>
  <si>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</si>
  <si>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</si>
  <si>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</si>
  <si>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</si>
  <si>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</si>
  <si>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</si>
  <si>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</si>
  <si>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</si>
  <si>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</si>
  <si>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</si>
  <si>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</si>
  <si>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</si>
  <si>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</si>
  <si>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</si>
  <si>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</si>
  <si>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</si>
  <si>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</si>
  <si>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</si>
  <si>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</si>
  <si>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</si>
  <si>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</si>
  <si>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</si>
  <si>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</si>
  <si>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</si>
  <si>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</si>
  <si>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</si>
  <si>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</si>
  <si>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</si>
  <si>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</si>
  <si>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</si>
  <si>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</si>
  <si>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</si>
  <si>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</si>
  <si>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</si>
  <si>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</si>
  <si>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</si>
  <si>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</si>
  <si>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</si>
  <si>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</si>
  <si>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</si>
  <si>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</si>
  <si>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</si>
  <si>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</si>
  <si>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</si>
  <si>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</si>
  <si>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</si>
  <si>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</si>
  <si>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</si>
  <si>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</si>
  <si>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</si>
  <si>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</si>
  <si>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</si>
  <si>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</si>
  <si>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</si>
  <si>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</si>
  <si>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</si>
  <si>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</si>
  <si>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</si>
  <si>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</si>
  <si>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</si>
  <si>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</si>
  <si>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</si>
  <si>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</si>
  <si>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</si>
  <si>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</si>
  <si>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</si>
  <si>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</si>
  <si>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</si>
  <si>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</si>
  <si>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</si>
  <si>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</si>
  <si>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</si>
  <si>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</si>
  <si>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</si>
  <si>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</si>
  <si>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</si>
  <si>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</si>
  <si>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</si>
  <si>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</si>
  <si>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</si>
  <si>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</si>
  <si>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</si>
  <si>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</si>
  <si>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</si>
  <si>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</si>
  <si>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</si>
  <si>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</si>
  <si>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</si>
  <si>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</si>
  <si>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</si>
  <si>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</si>
  <si>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</si>
  <si>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</si>
  <si>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</si>
  <si>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</si>
  <si>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</si>
  <si>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</si>
  <si>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</si>
  <si>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</si>
  <si>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</si>
  <si>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</si>
  <si>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</si>
  <si>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</si>
  <si>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</si>
  <si>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</si>
  <si>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</si>
  <si>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</si>
  <si>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</si>
  <si>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</si>
  <si>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</si>
  <si>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</si>
  <si>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</si>
  <si>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</si>
  <si>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</si>
  <si>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</si>
  <si>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</si>
  <si>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</si>
  <si>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</si>
  <si>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</si>
  <si>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</si>
  <si>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</si>
  <si>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</si>
  <si>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</si>
  <si>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</si>
  <si>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</si>
  <si>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</si>
  <si>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</si>
  <si>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</si>
  <si>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</si>
  <si>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</si>
  <si>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</si>
  <si>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</si>
  <si>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</si>
  <si>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</si>
  <si>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</si>
  <si>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</si>
  <si>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</si>
  <si>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</si>
  <si>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</si>
  <si>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</si>
  <si>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</si>
  <si>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</si>
  <si>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</si>
  <si>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</si>
  <si>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</si>
  <si>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</si>
  <si>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</si>
  <si>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</si>
  <si>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</si>
  <si>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</si>
  <si>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</si>
  <si>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</si>
  <si>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</si>
  <si>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</si>
  <si>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</si>
  <si>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</si>
  <si>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</si>
  <si>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</si>
  <si>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</si>
  <si>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</si>
  <si>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</si>
  <si>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</si>
  <si>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</si>
  <si>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</si>
  <si>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</si>
  <si>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</si>
  <si>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</si>
  <si>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</si>
  <si>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</si>
  <si>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</si>
  <si>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</si>
  <si>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</si>
  <si>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</si>
  <si>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</si>
  <si>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</si>
  <si>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</si>
  <si>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</si>
  <si>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</si>
  <si>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</si>
  <si>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</si>
  <si>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</si>
  <si>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</si>
  <si>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</si>
  <si>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</si>
  <si>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</si>
  <si>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</si>
  <si>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</si>
  <si>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</si>
  <si>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</si>
  <si>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</si>
  <si>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</si>
  <si>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</si>
  <si>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</si>
  <si>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</si>
  <si>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</si>
  <si>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</si>
  <si>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</si>
  <si>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</si>
  <si>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</si>
  <si>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</si>
  <si>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</si>
  <si>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</si>
  <si>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</si>
  <si>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</si>
  <si>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</si>
  <si>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</si>
  <si>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</si>
  <si>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</si>
  <si>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</si>
  <si>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</si>
  <si>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</si>
  <si>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</si>
  <si>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</si>
  <si>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</si>
  <si>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</si>
  <si>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</si>
  <si>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</si>
  <si>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</si>
  <si>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</si>
  <si>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</si>
  <si>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</si>
  <si>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</si>
  <si>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</si>
  <si>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</si>
  <si>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</si>
  <si>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</si>
  <si>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</si>
  <si>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</si>
  <si>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</si>
  <si>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</si>
  <si>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</si>
  <si>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</si>
  <si>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</si>
  <si>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</si>
  <si>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</si>
  <si>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</si>
  <si>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</si>
  <si>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</si>
  <si>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</si>
  <si>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</si>
  <si>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</si>
  <si>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</si>
  <si>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</si>
  <si>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</si>
  <si>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</si>
  <si>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</si>
  <si>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</si>
  <si>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</si>
  <si>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</si>
  <si>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</si>
  <si>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</si>
  <si>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</si>
  <si>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</si>
  <si>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</si>
  <si>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</si>
  <si>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</si>
  <si>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</si>
  <si>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</si>
  <si>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</si>
  <si>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</si>
  <si>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</si>
  <si>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</si>
  <si>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</si>
  <si>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</si>
  <si>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</si>
  <si>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</si>
  <si>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</si>
  <si>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</si>
  <si>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</si>
  <si>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</si>
  <si>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</si>
  <si>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</si>
  <si>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</si>
  <si>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</si>
  <si>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</si>
  <si>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</si>
  <si>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</si>
  <si>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</si>
  <si>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</si>
  <si>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</si>
  <si>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</si>
  <si>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</si>
  <si>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</si>
  <si>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</si>
  <si>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</si>
  <si>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</si>
  <si>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</si>
  <si>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</si>
  <si>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</si>
  <si>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</si>
  <si>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</si>
  <si>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</si>
  <si>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</si>
  <si>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</si>
  <si>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</si>
  <si>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</si>
  <si>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</si>
  <si>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</si>
  <si>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</si>
  <si>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</si>
  <si>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</si>
  <si>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</si>
  <si>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</si>
  <si>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</si>
  <si>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</si>
  <si>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</si>
  <si>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</si>
  <si>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</si>
  <si>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</si>
  <si>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</si>
  <si>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</si>
  <si>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</si>
  <si>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</si>
  <si>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</si>
  <si>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</si>
  <si>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</si>
  <si>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</si>
  <si>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</si>
  <si>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</si>
  <si>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</si>
  <si>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</si>
  <si>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</si>
  <si>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</si>
  <si>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</si>
  <si>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</si>
  <si>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</si>
  <si>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</si>
  <si>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</si>
  <si>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</si>
  <si>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</si>
  <si>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</si>
  <si>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</si>
  <si>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</si>
  <si>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</si>
  <si>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</si>
  <si>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</si>
  <si>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</si>
  <si>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</si>
  <si>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</si>
  <si>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</si>
  <si>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</si>
  <si>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</si>
  <si>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</si>
  <si>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</si>
  <si>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</si>
  <si>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</si>
  <si>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</si>
  <si>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</si>
  <si>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</si>
  <si>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</si>
  <si>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</si>
  <si>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</si>
  <si>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</si>
  <si>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</si>
  <si>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</si>
  <si>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</si>
  <si>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</si>
  <si>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</si>
  <si>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</si>
  <si>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</si>
  <si>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</si>
  <si>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</si>
  <si>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</si>
  <si>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</si>
  <si>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</si>
  <si>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</si>
  <si>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</si>
  <si>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</si>
  <si>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</si>
  <si>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</si>
  <si>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</si>
  <si>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</si>
  <si>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</si>
  <si>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</si>
  <si>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</si>
  <si>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</si>
  <si>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</si>
  <si>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</si>
  <si>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</si>
  <si>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</si>
  <si>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</si>
  <si>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</si>
  <si>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</si>
  <si>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</si>
  <si>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</si>
  <si>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</si>
  <si>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</si>
  <si>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</si>
  <si>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</si>
  <si>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</si>
  <si>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</si>
  <si>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</si>
  <si>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</si>
  <si>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</si>
  <si>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</si>
  <si>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</si>
  <si>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</si>
  <si>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</si>
  <si>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</si>
  <si>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</si>
  <si>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</si>
  <si>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</si>
  <si>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</si>
  <si>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</si>
  <si>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</si>
  <si>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</si>
  <si>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</si>
  <si>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</si>
  <si>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</si>
  <si>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</si>
  <si>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</si>
  <si>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</si>
  <si>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</si>
  <si>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</si>
  <si>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</si>
  <si>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</si>
  <si>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</si>
  <si>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</si>
  <si>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</si>
  <si>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</si>
  <si>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</si>
  <si>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</si>
  <si>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</si>
  <si>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</si>
  <si>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</si>
  <si>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</si>
  <si>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</si>
  <si>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</si>
  <si>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</si>
  <si>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</si>
  <si>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</si>
  <si>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</si>
  <si>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</si>
  <si>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</si>
  <si>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</si>
  <si>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</si>
  <si>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</si>
  <si>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</si>
  <si>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</si>
  <si>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</si>
  <si>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</si>
  <si>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</si>
  <si>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</si>
  <si>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</si>
  <si>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</si>
  <si>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</si>
  <si>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</si>
  <si>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</si>
  <si>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</si>
  <si>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</si>
  <si>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</si>
  <si>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</si>
  <si>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</si>
  <si>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</si>
  <si>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</si>
  <si>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</si>
  <si>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</si>
  <si>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</si>
  <si>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</si>
  <si>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</si>
  <si>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</si>
  <si>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</si>
  <si>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</si>
  <si>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</si>
  <si>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</si>
  <si>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</si>
  <si>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</si>
  <si>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</si>
  <si>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</si>
  <si>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</si>
  <si>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</si>
  <si>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</si>
  <si>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</si>
  <si>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</si>
  <si>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</si>
  <si>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</si>
  <si>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</si>
  <si>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</si>
  <si>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</si>
  <si>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</si>
  <si>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</si>
  <si>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</si>
  <si>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</si>
  <si>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</si>
  <si>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</si>
  <si>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</si>
  <si>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</si>
  <si>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</si>
  <si>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</si>
  <si>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</si>
  <si>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</si>
  <si>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</si>
  <si>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</si>
  <si>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</si>
  <si>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</si>
  <si>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</si>
  <si>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</si>
  <si>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</si>
  <si>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</si>
  <si>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</si>
  <si>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</si>
  <si>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</si>
  <si>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</si>
  <si>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</si>
  <si>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</si>
  <si>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</si>
  <si>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</si>
  <si>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</si>
  <si>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</si>
  <si>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</si>
  <si>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</si>
  <si>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</si>
  <si>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</si>
  <si>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</si>
  <si>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</si>
  <si>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</si>
  <si>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</si>
  <si>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</si>
  <si>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</si>
  <si>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</si>
  <si>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</si>
  <si>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</si>
  <si>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</si>
  <si>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</si>
  <si>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</si>
  <si>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</si>
  <si>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</si>
  <si>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</si>
  <si>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</si>
  <si>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</si>
  <si>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</si>
  <si>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</si>
  <si>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</si>
  <si>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</si>
  <si>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</si>
  <si>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</si>
  <si>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</si>
  <si>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</si>
  <si>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</si>
  <si>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</si>
  <si>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</si>
  <si>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</si>
  <si>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</si>
  <si>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</si>
  <si>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</si>
  <si>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</si>
  <si>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</si>
  <si>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</si>
  <si>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</si>
  <si>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</si>
  <si>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</si>
  <si>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</si>
  <si>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</si>
  <si>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</si>
  <si>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</si>
  <si>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</si>
  <si>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</si>
  <si>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</si>
  <si>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</si>
  <si>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</si>
  <si>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</si>
  <si>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</si>
  <si>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</si>
  <si>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</si>
  <si>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</si>
  <si>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</si>
  <si>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</si>
  <si>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</si>
  <si>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</si>
  <si>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</si>
  <si>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</si>
  <si>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</si>
  <si>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</si>
  <si>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</si>
  <si>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</si>
  <si>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</si>
  <si>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</si>
  <si>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</si>
  <si>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</si>
  <si>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</si>
  <si>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</si>
  <si>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</si>
  <si>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</si>
  <si>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</si>
  <si>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</si>
  <si>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</si>
  <si>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</si>
  <si>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</si>
  <si>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</si>
  <si>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</si>
  <si>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</si>
  <si>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</si>
  <si>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</si>
  <si>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</si>
  <si>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</si>
  <si>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</si>
  <si>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</si>
  <si>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</si>
  <si>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</si>
  <si>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</si>
  <si>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</si>
  <si>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</si>
  <si>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</si>
  <si>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</si>
  <si>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</si>
  <si>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</si>
  <si>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</si>
  <si>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</si>
  <si>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</si>
  <si>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</si>
  <si>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</si>
  <si>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</si>
  <si>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</si>
  <si>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</si>
  <si>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</si>
  <si>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</si>
  <si>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</si>
  <si>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</si>
  <si>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</si>
  <si>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</si>
  <si>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</si>
  <si>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</si>
  <si>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</si>
  <si>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</si>
  <si>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</si>
  <si>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</si>
  <si>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</si>
  <si>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</si>
  <si>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</si>
  <si>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</si>
  <si>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</si>
  <si>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</si>
  <si>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</si>
  <si>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</si>
  <si>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</si>
  <si>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</si>
  <si>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</si>
  <si>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</si>
  <si>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</si>
  <si>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</si>
  <si>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</si>
  <si>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</si>
  <si>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</si>
  <si>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</si>
  <si>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</si>
  <si>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</si>
  <si>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</si>
  <si>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</si>
  <si>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</si>
  <si>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</si>
  <si>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</si>
  <si>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</si>
  <si>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</si>
  <si>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</si>
  <si>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</si>
  <si>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</si>
  <si>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</si>
  <si>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</si>
  <si>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</si>
  <si>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</si>
  <si>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</si>
  <si>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</si>
  <si>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</si>
  <si>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</si>
  <si>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</si>
  <si>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</si>
  <si>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</si>
  <si>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</si>
  <si>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</si>
  <si>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</si>
  <si>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</si>
  <si>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</si>
  <si>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</si>
  <si>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</si>
  <si>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</si>
  <si>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</si>
  <si>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</si>
  <si>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</si>
  <si>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</si>
  <si>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</si>
  <si>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</si>
  <si>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</si>
  <si>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</si>
  <si>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</si>
  <si>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</si>
  <si>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</si>
  <si>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</si>
  <si>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</si>
  <si>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</si>
  <si>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</si>
  <si>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</si>
  <si>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</si>
  <si>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</si>
  <si>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</si>
  <si>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</si>
  <si>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</si>
  <si>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</si>
  <si>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</si>
  <si>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</si>
  <si>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</si>
  <si>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</si>
  <si>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</si>
  <si>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</si>
  <si>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</si>
  <si>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</si>
  <si>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</si>
  <si>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</si>
  <si>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</si>
  <si>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</si>
  <si>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</si>
  <si>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</si>
  <si>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</si>
  <si>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</si>
  <si>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</si>
  <si>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</si>
  <si>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</si>
  <si>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</si>
  <si>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</si>
  <si>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</si>
  <si>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</si>
  <si>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</si>
  <si>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</si>
  <si>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</si>
  <si>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</si>
  <si>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</si>
  <si>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</si>
  <si>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</si>
  <si>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</si>
  <si>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</si>
  <si>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</si>
  <si>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</si>
  <si>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</si>
  <si>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</si>
  <si>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</si>
  <si>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</si>
  <si>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</si>
  <si>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</si>
  <si>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</si>
  <si>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</si>
  <si>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</si>
  <si>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</si>
  <si>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</si>
  <si>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</si>
  <si>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</si>
  <si>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</si>
  <si>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</si>
  <si>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</si>
  <si>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</si>
  <si>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</si>
  <si>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</si>
  <si>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</si>
  <si>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</si>
  <si>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</si>
  <si>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</si>
  <si>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</si>
  <si>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</si>
  <si>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</si>
  <si>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</si>
  <si>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</si>
  <si>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</si>
  <si>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</si>
  <si>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</si>
  <si>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</si>
  <si>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</si>
  <si>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</si>
  <si>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</si>
  <si>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</si>
  <si>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</si>
  <si>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</si>
  <si>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</si>
  <si>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</si>
  <si>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</si>
  <si>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</si>
  <si>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</si>
  <si>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</si>
  <si>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</si>
  <si>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</si>
  <si>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</si>
  <si>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</si>
  <si>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</si>
  <si>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</si>
  <si>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</si>
  <si>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</si>
  <si>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</si>
  <si>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</si>
  <si>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</si>
  <si>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</si>
  <si>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</si>
  <si>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</si>
  <si>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</si>
  <si>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</si>
  <si>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</si>
  <si>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</si>
  <si>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</si>
  <si>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</si>
  <si>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</si>
  <si>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</si>
  <si>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</si>
  <si>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</si>
  <si>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</si>
  <si>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</si>
  <si>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</si>
  <si>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</si>
  <si>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</si>
  <si>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</si>
  <si>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</si>
  <si>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</si>
  <si>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</si>
  <si>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</si>
  <si>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</si>
  <si>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</si>
  <si>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</si>
  <si>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</si>
  <si>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</si>
  <si>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</si>
  <si>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</si>
  <si>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</si>
  <si>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</si>
  <si>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</si>
  <si>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</si>
  <si>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</si>
  <si>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</si>
  <si>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</si>
  <si>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</si>
  <si>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</si>
  <si>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</si>
  <si>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</si>
  <si>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</si>
  <si>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</si>
  <si>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</si>
  <si>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</si>
  <si>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</si>
  <si>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</si>
  <si>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</si>
  <si>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</si>
  <si>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</si>
  <si>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</si>
  <si>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</si>
  <si>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</si>
  <si>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</si>
  <si>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</si>
  <si>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</si>
  <si>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</si>
  <si>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</si>
  <si>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</si>
  <si>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</si>
  <si>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</si>
  <si>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</si>
  <si>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</si>
  <si>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</si>
  <si>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</si>
  <si>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</si>
  <si>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</si>
  <si>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</si>
  <si>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</si>
  <si>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</si>
  <si>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</si>
  <si>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</si>
  <si>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</si>
  <si>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</si>
  <si>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</si>
  <si>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</si>
  <si>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</si>
  <si>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</si>
  <si>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</si>
  <si>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</si>
  <si>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</si>
  <si>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</si>
  <si>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</si>
  <si>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</si>
  <si>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</si>
  <si>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</si>
  <si>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</si>
  <si>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</si>
  <si>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</si>
  <si>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</si>
  <si>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</si>
  <si>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</si>
  <si>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</si>
  <si>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</si>
  <si>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</si>
  <si>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</si>
  <si>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</si>
  <si>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</si>
  <si>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</si>
  <si>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</si>
  <si>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</si>
  <si>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</si>
  <si>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</si>
  <si>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</si>
  <si>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</si>
  <si>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</si>
  <si>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</si>
  <si>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</si>
  <si>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</si>
  <si>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</si>
  <si>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</si>
  <si>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</si>
  <si>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</si>
  <si>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</si>
  <si>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</si>
  <si>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</si>
  <si>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</si>
  <si>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</si>
  <si>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</si>
  <si>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</si>
  <si>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</si>
  <si>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</si>
  <si>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</si>
  <si>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</si>
  <si>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</si>
  <si>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</si>
  <si>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</si>
  <si>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</si>
  <si>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</si>
  <si>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</si>
  <si>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</si>
  <si>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</si>
  <si>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</si>
  <si>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</si>
  <si>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</si>
  <si>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</si>
  <si>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</si>
  <si>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</si>
  <si>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</si>
  <si>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</si>
  <si>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</si>
  <si>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</si>
  <si>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</si>
  <si>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</si>
  <si>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</si>
  <si>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</si>
  <si>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</si>
  <si>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</si>
  <si>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</si>
  <si>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</si>
  <si>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</si>
  <si>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</si>
  <si>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</si>
  <si>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</si>
  <si>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</si>
  <si>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</si>
  <si>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</si>
  <si>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</si>
  <si>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</si>
  <si>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</si>
  <si>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</si>
  <si>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</si>
  <si>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</si>
  <si>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</si>
  <si>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</si>
  <si>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</si>
  <si>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</si>
  <si>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</si>
  <si>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</si>
  <si>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</si>
  <si>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</si>
  <si>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</si>
  <si>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</si>
  <si>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</si>
  <si>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</si>
  <si>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</si>
  <si>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</si>
  <si>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</si>
  <si>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</si>
  <si>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</si>
  <si>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</si>
  <si>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</si>
  <si>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</si>
  <si>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</si>
  <si>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</si>
  <si>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</si>
  <si>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</si>
  <si>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</si>
  <si>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</si>
  <si>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</si>
  <si>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</si>
  <si>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</si>
  <si>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</si>
  <si>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</si>
  <si>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</si>
  <si>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</si>
  <si>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</si>
  <si>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</si>
  <si>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</si>
  <si>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</si>
  <si>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</si>
  <si>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</si>
  <si>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</si>
  <si>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</si>
  <si>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</si>
  <si>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</si>
  <si>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</si>
  <si>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</si>
  <si>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</si>
  <si>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</si>
  <si>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</si>
  <si>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</si>
  <si>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</si>
  <si>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</si>
  <si>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</si>
  <si>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</si>
  <si>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</si>
  <si>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</si>
  <si>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</si>
  <si>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</si>
  <si>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</si>
  <si>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</si>
  <si>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</si>
  <si>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</si>
  <si>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</si>
  <si>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</si>
  <si>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</si>
  <si>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</si>
  <si>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</si>
  <si>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</si>
  <si>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</si>
  <si>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</si>
  <si>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</si>
  <si>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</si>
  <si>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</si>
  <si>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</si>
  <si>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</si>
  <si>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</si>
  <si>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</si>
  <si>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</si>
  <si>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</si>
  <si>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</si>
  <si>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</si>
  <si>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</si>
  <si>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</si>
  <si>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</si>
  <si>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</si>
  <si>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</si>
  <si>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</si>
  <si>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</si>
  <si>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</si>
  <si>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</si>
  <si>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</si>
  <si>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</si>
  <si>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</si>
  <si>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</si>
  <si>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</si>
  <si>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</si>
  <si>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</si>
  <si>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</si>
  <si>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</si>
  <si>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</si>
  <si>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</si>
  <si>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</si>
  <si>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</si>
  <si>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</si>
  <si>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</si>
  <si>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</si>
  <si>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</si>
  <si>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</si>
  <si>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</si>
  <si>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</si>
  <si>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</si>
  <si>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</si>
  <si>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</si>
  <si>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</si>
  <si>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</si>
  <si>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</si>
  <si>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</si>
  <si>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</si>
  <si>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</si>
  <si>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</si>
  <si>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</si>
  <si>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</si>
  <si>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</si>
  <si>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</si>
  <si>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</si>
  <si>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</si>
  <si>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</si>
  <si>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</si>
  <si>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</si>
  <si>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</si>
  <si>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</si>
  <si>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</si>
  <si>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</si>
  <si>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</si>
  <si>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</si>
  <si>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</si>
  <si>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</si>
  <si>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</si>
  <si>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</si>
  <si>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</si>
  <si>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</si>
  <si>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</si>
  <si>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</si>
  <si>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</si>
  <si>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</si>
  <si>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</si>
  <si>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</si>
  <si>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</si>
  <si>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</si>
  <si>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</si>
  <si>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</si>
  <si>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</si>
  <si>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</si>
  <si>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</si>
  <si>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</si>
  <si>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</si>
  <si>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</si>
  <si>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</si>
  <si>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</si>
  <si>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</si>
  <si>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</si>
  <si>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</si>
  <si>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</si>
  <si>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</si>
  <si>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</si>
  <si>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</si>
  <si>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</si>
  <si>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</si>
  <si>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</si>
  <si>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</si>
  <si>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</si>
  <si>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</si>
  <si>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</si>
  <si>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</si>
  <si>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</si>
  <si>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</si>
  <si>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</si>
  <si>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</si>
  <si>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</si>
  <si>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</si>
  <si>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</si>
  <si>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</si>
  <si>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</si>
  <si>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</si>
  <si>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</si>
  <si>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</si>
  <si>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</si>
  <si>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</si>
  <si>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</si>
  <si>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</si>
  <si>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</si>
  <si>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</si>
  <si>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</si>
  <si>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</si>
  <si>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</si>
  <si>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</si>
  <si>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</si>
  <si>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</si>
  <si>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</si>
  <si>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</si>
  <si>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</si>
  <si>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</si>
  <si>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</si>
  <si>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</si>
  <si>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</si>
  <si>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</si>
  <si>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</si>
  <si>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</si>
  <si>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</si>
  <si>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</si>
  <si>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</si>
  <si>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</si>
  <si>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</si>
  <si>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</si>
  <si>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</si>
  <si>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</si>
  <si>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</si>
  <si>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</si>
  <si>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</si>
  <si>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</si>
  <si>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</si>
  <si>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</si>
  <si>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</si>
  <si>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</si>
  <si>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</si>
  <si>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</si>
  <si>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</si>
  <si>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</si>
  <si>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</si>
  <si>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</si>
  <si>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</si>
  <si>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</si>
  <si>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</si>
  <si>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</si>
  <si>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</si>
  <si>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</si>
  <si>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</si>
  <si>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</si>
  <si>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</si>
  <si>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</si>
  <si>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</si>
  <si>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</si>
  <si>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</si>
  <si>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</si>
  <si>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</si>
  <si>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</si>
  <si>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</si>
  <si>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</si>
  <si>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</si>
  <si>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</si>
  <si>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</si>
  <si>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</si>
  <si>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</si>
  <si>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</si>
  <si>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</si>
  <si>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</si>
  <si>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</si>
  <si>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</si>
  <si>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</si>
  <si>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</si>
  <si>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</si>
  <si>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</si>
  <si>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</si>
  <si>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</si>
  <si>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</si>
  <si>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</si>
  <si>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</si>
  <si>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</si>
  <si>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</si>
  <si>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</si>
  <si>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</si>
  <si>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</si>
  <si>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</si>
  <si>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</si>
  <si>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</si>
  <si>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</si>
  <si>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</si>
  <si>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</si>
  <si>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</si>
  <si>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</si>
  <si>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</si>
  <si>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</si>
  <si>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</si>
  <si>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</si>
  <si>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</si>
  <si>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</si>
  <si>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</si>
  <si>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</si>
  <si>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</si>
  <si>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</si>
  <si>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</si>
  <si>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</si>
  <si>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</si>
  <si>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</si>
  <si>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</si>
  <si>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</si>
  <si>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</si>
  <si>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</si>
  <si>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</si>
  <si>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</si>
  <si>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</si>
  <si>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</si>
  <si>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</si>
  <si>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</si>
  <si>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</si>
  <si>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</si>
  <si>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</si>
  <si>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</si>
  <si>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</si>
  <si>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</si>
  <si>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</si>
  <si>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</si>
  <si>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</si>
  <si>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</si>
  <si>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</si>
  <si>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</si>
  <si>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</si>
  <si>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</si>
  <si>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</si>
  <si>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</si>
  <si>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</si>
  <si>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</si>
  <si>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</si>
  <si>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</si>
  <si>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</si>
  <si>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</si>
  <si>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</si>
  <si>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</si>
  <si>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</si>
  <si>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</si>
  <si>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</si>
  <si>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</si>
  <si>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</si>
  <si>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</si>
  <si>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</si>
  <si>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</si>
  <si>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</si>
  <si>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</si>
  <si>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</si>
  <si>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</si>
  <si>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</si>
  <si>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</si>
  <si>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</si>
  <si>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</si>
  <si>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</si>
  <si>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</si>
  <si>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</si>
  <si>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</si>
  <si>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</si>
  <si>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</si>
  <si>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</si>
  <si>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</si>
  <si>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</si>
  <si>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</si>
  <si>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</si>
  <si>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</si>
  <si>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</si>
  <si>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</si>
  <si>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</si>
  <si>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</si>
  <si>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</si>
  <si>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</si>
  <si>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</si>
  <si>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</si>
  <si>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</si>
  <si>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</si>
  <si>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</si>
  <si>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</si>
  <si>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</si>
  <si>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</si>
  <si>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</si>
  <si>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</si>
  <si>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</si>
  <si>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</si>
  <si>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</si>
  <si>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</si>
  <si>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</si>
  <si>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</si>
  <si>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</si>
  <si>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</si>
  <si>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</si>
  <si>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</si>
  <si>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</si>
  <si>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</si>
  <si>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</si>
  <si>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</si>
  <si>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</si>
  <si>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</si>
  <si>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</si>
  <si>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</si>
  <si>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</si>
  <si>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</si>
  <si>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</si>
  <si>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</si>
  <si>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</si>
  <si>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</si>
  <si>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</si>
  <si>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</si>
  <si>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</si>
  <si>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</si>
  <si>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</si>
  <si>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</si>
  <si>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</si>
  <si>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</si>
  <si>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</si>
  <si>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</si>
  <si>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</si>
  <si>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</si>
  <si>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</si>
  <si>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</si>
  <si>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</si>
  <si>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</si>
  <si>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</si>
  <si>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</si>
  <si>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</si>
  <si>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</si>
  <si>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</si>
  <si>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</si>
  <si>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</si>
  <si>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</si>
  <si>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</si>
  <si>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</si>
  <si>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</si>
  <si>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</si>
  <si>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</si>
  <si>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</si>
  <si>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</si>
  <si>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</si>
  <si>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</si>
  <si>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</si>
  <si>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</si>
  <si>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</si>
  <si>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</si>
  <si>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</si>
  <si>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</si>
  <si>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</si>
  <si>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</si>
  <si>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</si>
  <si>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</si>
  <si>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</si>
  <si>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</si>
  <si>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</si>
  <si>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</si>
  <si>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</si>
  <si>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</si>
  <si>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</si>
  <si>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</si>
  <si>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</si>
  <si>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</si>
  <si>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</si>
  <si>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</si>
  <si>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</si>
  <si>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</si>
  <si>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</si>
  <si>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</si>
  <si>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</si>
  <si>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</si>
  <si>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</si>
  <si>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</si>
  <si>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</si>
  <si>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</si>
  <si>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</si>
  <si>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</si>
  <si>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</si>
  <si>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</si>
  <si>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</si>
  <si>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</si>
  <si>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</si>
  <si>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</si>
  <si>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</si>
  <si>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</si>
  <si>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</si>
  <si>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</si>
  <si>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</si>
  <si>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</si>
  <si>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</si>
  <si>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</si>
  <si>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</si>
  <si>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</si>
  <si>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</si>
  <si>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</si>
  <si>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</si>
  <si>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</si>
  <si>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</si>
  <si>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</si>
  <si>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</si>
  <si>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</si>
  <si>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</si>
  <si>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</si>
  <si>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</si>
  <si>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</si>
  <si>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</si>
  <si>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</si>
  <si>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</si>
  <si>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</si>
  <si>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</si>
  <si>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</si>
  <si>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</si>
  <si>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</si>
  <si>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</si>
  <si>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</si>
  <si>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</si>
  <si>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</si>
  <si>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</si>
  <si>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</si>
  <si>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</si>
  <si>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</si>
  <si>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</si>
  <si>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</si>
  <si>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</si>
  <si>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</si>
  <si>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</si>
  <si>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</si>
  <si>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</si>
  <si>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</si>
  <si>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</si>
  <si>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</si>
  <si>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</si>
  <si>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</si>
  <si>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</si>
  <si>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</si>
  <si>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</si>
  <si>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</si>
  <si>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</si>
  <si>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</si>
  <si>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</si>
  <si>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</si>
  <si>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</si>
  <si>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</si>
  <si>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</si>
  <si>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</si>
  <si>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</si>
  <si>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</si>
  <si>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</si>
  <si>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</si>
  <si>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</si>
  <si>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</si>
  <si>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</si>
  <si>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</si>
  <si>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</si>
  <si>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</si>
  <si>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</si>
  <si>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</si>
  <si>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</si>
  <si>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</si>
  <si>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</si>
  <si>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</si>
  <si>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</si>
  <si>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</si>
  <si>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</si>
  <si>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</si>
  <si>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</si>
  <si>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</si>
  <si>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</si>
  <si>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</si>
  <si>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</si>
  <si>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</si>
  <si>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</si>
  <si>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</si>
  <si>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</si>
  <si>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</si>
  <si>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</si>
  <si>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</si>
  <si>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</si>
  <si>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</si>
  <si>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</si>
  <si>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</si>
  <si>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</si>
  <si>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</si>
  <si>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</si>
  <si>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</si>
  <si>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</si>
  <si>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</si>
  <si>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</si>
  <si>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</si>
  <si>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</si>
  <si>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</si>
  <si>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</si>
  <si>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</si>
  <si>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</si>
  <si>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</si>
  <si>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</si>
  <si>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</si>
  <si>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</si>
  <si>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</si>
  <si>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</si>
  <si>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</si>
  <si>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</si>
  <si>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</si>
  <si>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</si>
  <si>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</si>
  <si>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</si>
  <si>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</si>
  <si>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</si>
  <si>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</si>
  <si>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</si>
  <si>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</si>
  <si>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</si>
  <si>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</si>
  <si>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</si>
  <si>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</si>
  <si>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</si>
  <si>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</si>
  <si>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</si>
  <si>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</si>
  <si>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</si>
  <si>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</si>
  <si>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</si>
  <si>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</si>
  <si>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</si>
  <si>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</si>
  <si>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</si>
  <si>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</si>
  <si>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</si>
  <si>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</si>
  <si>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</si>
  <si>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</si>
  <si>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</si>
  <si>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</si>
  <si>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</si>
  <si>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</si>
  <si>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</si>
  <si>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</si>
  <si>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</si>
  <si>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</si>
  <si>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</si>
  <si>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</si>
  <si>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</si>
  <si>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</si>
  <si>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</si>
  <si>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</si>
  <si>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</si>
  <si>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</si>
  <si>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</si>
  <si>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</si>
  <si>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</si>
  <si>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</si>
  <si>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</si>
  <si>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</si>
  <si>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</si>
  <si>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</si>
  <si>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</si>
  <si>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</si>
  <si>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</si>
  <si>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</si>
  <si>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</si>
  <si>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</si>
  <si>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</si>
  <si>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</si>
  <si>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</si>
  <si>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</si>
  <si>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</si>
  <si>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</si>
  <si>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</si>
  <si>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</si>
  <si>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</si>
  <si>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</si>
  <si>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</si>
  <si>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</si>
  <si>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</si>
  <si>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</si>
  <si>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</si>
  <si>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</si>
  <si>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</si>
  <si>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</si>
  <si>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</si>
  <si>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</si>
  <si>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</si>
  <si>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</si>
  <si>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</si>
  <si>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</si>
  <si>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</si>
  <si>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</si>
  <si>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</si>
  <si>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</si>
  <si>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</si>
  <si>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</si>
  <si>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</si>
  <si>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</si>
  <si>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</si>
  <si>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</si>
  <si>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</si>
  <si>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</si>
  <si>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</si>
  <si>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</si>
  <si>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</si>
  <si>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</si>
  <si>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</si>
  <si>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</si>
  <si>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</si>
  <si>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</si>
  <si>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</si>
  <si>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</si>
  <si>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</si>
  <si>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</si>
  <si>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</si>
  <si>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</si>
  <si>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</si>
  <si>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</si>
  <si>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</si>
  <si>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</si>
  <si>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</si>
  <si>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</si>
  <si>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</si>
  <si>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</si>
  <si>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</si>
  <si>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</si>
  <si>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</si>
  <si>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</si>
  <si>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</si>
  <si>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</si>
  <si>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</si>
  <si>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</si>
  <si>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</si>
  <si>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</si>
  <si>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</si>
  <si>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</si>
  <si>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</si>
  <si>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</si>
  <si>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</si>
  <si>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</si>
  <si>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</si>
  <si>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</si>
  <si>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</si>
  <si>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</si>
  <si>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</si>
  <si>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</si>
  <si>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</si>
  <si>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</si>
  <si>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</si>
  <si>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</si>
  <si>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</si>
  <si>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</si>
  <si>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</si>
  <si>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</si>
  <si>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</si>
  <si>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</si>
  <si>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</si>
  <si>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</si>
  <si>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</si>
  <si>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</si>
  <si>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</si>
  <si>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</si>
  <si>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</si>
  <si>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</si>
  <si>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</si>
  <si>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</si>
  <si>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</si>
  <si>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</si>
  <si>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</si>
  <si>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</si>
  <si>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</si>
  <si>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</si>
  <si>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</si>
  <si>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</si>
  <si>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</si>
  <si>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</si>
  <si>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</si>
  <si>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</si>
  <si>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</si>
  <si>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</si>
  <si>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</si>
  <si>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</si>
  <si>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</si>
  <si>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</si>
  <si>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</si>
  <si>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</si>
  <si>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</si>
  <si>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</si>
  <si>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</si>
  <si>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</si>
  <si>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</si>
  <si>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</si>
  <si>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</si>
  <si>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</si>
  <si>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</si>
  <si>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</si>
  <si>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</si>
  <si>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</si>
  <si>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</si>
  <si>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</si>
  <si>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</si>
  <si>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</si>
  <si>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</si>
  <si>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</si>
  <si>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</si>
  <si>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</si>
  <si>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</si>
  <si>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</si>
  <si>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</si>
  <si>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</si>
  <si>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</si>
  <si>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</si>
  <si>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</si>
  <si>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</si>
  <si>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</si>
  <si>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</si>
  <si>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</si>
  <si>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</si>
  <si>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</si>
  <si>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</si>
  <si>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</si>
  <si>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</si>
  <si>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</si>
  <si>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</si>
  <si>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</si>
  <si>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</si>
  <si>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</si>
  <si>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</si>
  <si>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</si>
  <si>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</si>
  <si>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</si>
  <si>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</si>
  <si>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</si>
  <si>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</si>
  <si>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</si>
  <si>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</si>
  <si>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</si>
  <si>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</si>
  <si>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</si>
  <si>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</si>
  <si>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</si>
  <si>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</si>
  <si>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</si>
  <si>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</si>
  <si>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</si>
  <si>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</si>
  <si>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</si>
  <si>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</si>
  <si>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</si>
  <si>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</si>
  <si>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</si>
  <si>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</si>
  <si>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</si>
  <si>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</si>
  <si>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</si>
  <si>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</si>
  <si>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</si>
  <si>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</si>
  <si>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</si>
  <si>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</si>
  <si>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</si>
  <si>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</si>
  <si>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</si>
  <si>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</si>
  <si>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</si>
  <si>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</si>
  <si>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</si>
  <si>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</si>
  <si>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</si>
  <si>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</si>
  <si>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</si>
  <si>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</si>
  <si>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</si>
  <si>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</si>
  <si>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</si>
  <si>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</si>
  <si>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</si>
  <si>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</si>
  <si>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</si>
  <si>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</si>
  <si>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</si>
  <si>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</si>
  <si>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</si>
  <si>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</si>
  <si>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</si>
  <si>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</si>
  <si>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</si>
  <si>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</si>
  <si>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</si>
  <si>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</si>
  <si>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</si>
  <si>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</si>
  <si>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</si>
  <si>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</si>
  <si>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</si>
  <si>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</si>
  <si>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</si>
  <si>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</si>
  <si>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</si>
  <si>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</si>
  <si>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</si>
  <si>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</si>
  <si>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</si>
  <si>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</si>
  <si>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</si>
  <si>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</si>
  <si>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</si>
  <si>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</si>
  <si>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</si>
  <si>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</si>
  <si>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</si>
  <si>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</si>
  <si>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</si>
  <si>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</si>
  <si>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</si>
  <si>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</si>
  <si>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</si>
  <si>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</si>
  <si>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</si>
  <si>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</si>
  <si>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</si>
  <si>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</si>
  <si>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</si>
  <si>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</si>
  <si>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</si>
  <si>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</si>
  <si>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</si>
  <si>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</si>
  <si>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</si>
  <si>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</si>
  <si>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</si>
  <si>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</si>
  <si>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</si>
  <si>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</si>
  <si>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</si>
  <si>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</si>
  <si>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</si>
  <si>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</si>
  <si>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</si>
  <si>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</si>
  <si>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</si>
  <si>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</si>
  <si>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</si>
  <si>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</si>
  <si>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</si>
  <si>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</si>
  <si>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</si>
  <si>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</si>
  <si>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</si>
  <si>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</si>
  <si>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</si>
  <si>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</si>
  <si>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</si>
  <si>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</si>
  <si>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</si>
  <si>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</si>
  <si>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</si>
  <si>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</si>
  <si>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</si>
  <si>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</si>
  <si>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</si>
  <si>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</si>
  <si>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</si>
  <si>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</si>
  <si>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</si>
  <si>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</si>
  <si>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</si>
  <si>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</si>
  <si>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</si>
  <si>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</si>
  <si>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</si>
  <si>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</si>
  <si>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</si>
  <si>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</si>
  <si>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</si>
  <si>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</si>
  <si>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</si>
  <si>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</si>
  <si>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</si>
  <si>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</si>
  <si>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</si>
  <si>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</si>
  <si>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</si>
  <si>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</si>
  <si>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</si>
  <si>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</si>
  <si>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</si>
  <si>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</si>
  <si>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</si>
  <si>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</si>
  <si>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</si>
  <si>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</si>
  <si>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</si>
  <si>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</si>
  <si>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</si>
  <si>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</si>
  <si>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</si>
  <si>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</si>
  <si>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</si>
  <si>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</si>
  <si>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</si>
  <si>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</si>
  <si>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</si>
  <si>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</si>
  <si>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</si>
  <si>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</si>
  <si>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</si>
  <si>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</si>
  <si>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</si>
  <si>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</si>
  <si>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</si>
  <si>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</si>
  <si>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</si>
  <si>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</si>
  <si>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</si>
  <si>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</si>
  <si>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</si>
  <si>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</si>
  <si>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</si>
  <si>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</si>
  <si>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</si>
  <si>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</si>
  <si>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</si>
  <si>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</si>
  <si>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</si>
  <si>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</si>
  <si>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</si>
  <si>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</si>
  <si>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</si>
  <si>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</si>
  <si>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</si>
  <si>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</si>
  <si>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</si>
  <si>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</si>
  <si>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</si>
  <si>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</si>
  <si>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</si>
  <si>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</si>
  <si>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</si>
  <si>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</si>
  <si>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</si>
  <si>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</si>
  <si>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</si>
  <si>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</si>
  <si>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</si>
  <si>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</si>
  <si>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</si>
  <si>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</si>
  <si>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</si>
  <si>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</si>
  <si>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</si>
  <si>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</si>
  <si>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</si>
  <si>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</si>
  <si>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</si>
  <si>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</si>
  <si>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</si>
  <si>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</si>
  <si>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</si>
  <si>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</si>
  <si>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</si>
  <si>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</si>
  <si>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</si>
  <si>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</si>
  <si>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</si>
  <si>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</si>
  <si>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</si>
  <si>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</si>
  <si>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</si>
  <si>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</si>
  <si>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</si>
  <si>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</si>
  <si>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</si>
  <si>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</si>
  <si>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</si>
  <si>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</si>
  <si>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</si>
  <si>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</si>
  <si>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</si>
  <si>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</si>
  <si>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</si>
  <si>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</si>
  <si>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</si>
  <si>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</si>
  <si>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</si>
  <si>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</si>
  <si>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</si>
  <si>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</si>
  <si>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</si>
  <si>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</si>
  <si>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</si>
  <si>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</si>
  <si>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</si>
  <si>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</si>
  <si>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</si>
  <si>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</si>
  <si>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</si>
  <si>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</si>
  <si>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</si>
  <si>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</si>
  <si>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</si>
  <si>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</si>
  <si>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</si>
  <si>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</si>
  <si>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</si>
  <si>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</si>
  <si>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</si>
  <si>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</si>
  <si>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</si>
  <si>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</si>
  <si>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</si>
  <si>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</si>
  <si>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</si>
  <si>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</si>
  <si>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</si>
  <si>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</si>
  <si>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</si>
  <si>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</si>
  <si>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</si>
  <si>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</si>
  <si>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</si>
  <si>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</si>
  <si>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</si>
  <si>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</si>
  <si>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</si>
  <si>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</si>
  <si>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</si>
  <si>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</si>
  <si>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</si>
  <si>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</si>
  <si>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</si>
  <si>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</si>
  <si>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</si>
  <si>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</si>
  <si>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</si>
  <si>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</si>
  <si>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</si>
  <si>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</si>
  <si>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</si>
  <si>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</si>
  <si>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</si>
  <si>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</si>
  <si>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</si>
  <si>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</si>
  <si>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</si>
  <si>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</si>
  <si>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</si>
  <si>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</si>
  <si>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</si>
  <si>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</si>
  <si>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</si>
  <si>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</si>
  <si>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</si>
  <si>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</si>
  <si>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</si>
  <si>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</si>
  <si>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</si>
  <si>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</si>
  <si>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</si>
  <si>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</si>
  <si>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</si>
  <si>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</si>
  <si>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</si>
  <si>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</si>
  <si>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</si>
  <si>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</si>
  <si>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</si>
  <si>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</si>
  <si>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</si>
  <si>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</si>
  <si>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</si>
  <si>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</si>
  <si>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</si>
  <si>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</si>
  <si>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</si>
  <si>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</si>
  <si>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</si>
  <si>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</si>
  <si>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</si>
  <si>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</si>
  <si>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</si>
  <si>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</si>
  <si>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</si>
  <si>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</si>
  <si>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</si>
  <si>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</si>
  <si>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</si>
  <si>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</si>
  <si>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</si>
  <si>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</si>
  <si>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</si>
  <si>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</si>
  <si>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</si>
  <si>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</si>
  <si>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</si>
  <si>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</si>
  <si>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</si>
  <si>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</si>
  <si>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</si>
  <si>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</si>
  <si>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</si>
  <si>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</si>
  <si>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</si>
  <si>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</si>
  <si>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</si>
  <si>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</si>
  <si>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</si>
  <si>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</si>
  <si>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</si>
  <si>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</si>
  <si>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</si>
  <si>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</si>
  <si>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</si>
  <si>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</si>
  <si>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</si>
  <si>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</si>
  <si>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</si>
  <si>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</si>
  <si>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</si>
  <si>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</si>
  <si>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</si>
  <si>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</si>
  <si>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</si>
  <si>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</si>
  <si>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</si>
  <si>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</si>
  <si>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</si>
  <si>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</si>
  <si>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</si>
  <si>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</si>
  <si>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</si>
  <si>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</si>
  <si>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</si>
  <si>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</si>
  <si>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</si>
  <si>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</si>
  <si>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</si>
  <si>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</si>
  <si>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</si>
  <si>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</si>
  <si>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</si>
  <si>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</si>
  <si>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</si>
  <si>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</si>
  <si>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</si>
  <si>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</si>
  <si>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</si>
  <si>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</si>
  <si>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</si>
  <si>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</si>
  <si>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</si>
  <si>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</si>
  <si>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</si>
  <si>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</si>
  <si>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</si>
  <si>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</si>
  <si>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</si>
  <si>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</si>
  <si>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</si>
  <si>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</si>
  <si>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</si>
  <si>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</si>
  <si>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</si>
  <si>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</si>
  <si>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</si>
  <si>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</si>
  <si>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</si>
  <si>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</si>
  <si>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</si>
  <si>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</si>
  <si>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</si>
  <si>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</si>
  <si>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</si>
  <si>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</si>
  <si>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</si>
  <si>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</si>
  <si>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</si>
  <si>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</si>
  <si>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</si>
  <si>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</si>
  <si>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</si>
  <si>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</si>
  <si>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</si>
  <si>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</si>
  <si>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</si>
  <si>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</si>
  <si>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</si>
  <si>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</si>
  <si>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</si>
  <si>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</si>
  <si>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</si>
  <si>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</si>
  <si>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</si>
  <si>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</si>
  <si>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</si>
  <si>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</si>
  <si>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</si>
  <si>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</si>
  <si>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</si>
  <si>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</si>
  <si>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</si>
  <si>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</si>
  <si>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</si>
  <si>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</si>
  <si>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</si>
  <si>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</si>
  <si>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</si>
  <si>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</si>
  <si>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</si>
  <si>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</si>
  <si>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</si>
  <si>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</si>
  <si>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</si>
  <si>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</si>
  <si>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</si>
  <si>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</si>
  <si>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</si>
  <si>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</si>
  <si>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</si>
  <si>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</si>
  <si>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</si>
  <si>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</si>
  <si>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</si>
  <si>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</si>
  <si>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</si>
  <si>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</si>
  <si>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</si>
  <si>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</si>
  <si>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</si>
  <si>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</si>
  <si>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</si>
  <si>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</si>
  <si>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</si>
  <si>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</si>
  <si>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</si>
  <si>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</si>
  <si>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</si>
  <si>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</si>
  <si>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</si>
  <si>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</si>
  <si>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</si>
  <si>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</si>
  <si>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</si>
  <si>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</si>
  <si>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</si>
  <si>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</si>
  <si>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</si>
  <si>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</si>
  <si>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</si>
  <si>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</si>
  <si>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</si>
  <si>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</si>
  <si>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</si>
  <si>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</si>
  <si>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</si>
  <si>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</si>
  <si>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</si>
  <si>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</si>
  <si>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</si>
  <si>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</si>
  <si>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</si>
  <si>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</si>
  <si>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</si>
  <si>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</si>
  <si>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</si>
  <si>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</si>
  <si>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</si>
  <si>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</si>
  <si>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</si>
  <si>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</si>
  <si>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</si>
  <si>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</si>
  <si>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</si>
  <si>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</si>
  <si>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</si>
  <si>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</si>
  <si>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</si>
  <si>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</si>
  <si>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</si>
  <si>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</si>
  <si>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</si>
  <si>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</si>
  <si>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</si>
  <si>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</si>
  <si>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</si>
  <si>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</si>
  <si>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</si>
  <si>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</si>
  <si>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</si>
  <si>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</si>
  <si>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</si>
  <si>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</si>
  <si>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</si>
  <si>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</si>
  <si>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</si>
  <si>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</si>
  <si>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</si>
  <si>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</si>
  <si>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</si>
  <si>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</si>
  <si>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</si>
  <si>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</si>
  <si>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</si>
  <si>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</si>
  <si>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</si>
  <si>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</si>
  <si>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</si>
  <si>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</si>
  <si>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</si>
  <si>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</si>
  <si>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</si>
  <si>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</si>
  <si>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</si>
  <si>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</si>
  <si>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</si>
  <si>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</si>
  <si>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</si>
  <si>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</si>
  <si>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</si>
  <si>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</si>
  <si>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</si>
  <si>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</si>
  <si>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</si>
  <si>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</si>
  <si>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</si>
  <si>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</si>
  <si>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</si>
  <si>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</si>
  <si>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</si>
  <si>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</si>
  <si>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</si>
  <si>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</si>
  <si>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</si>
  <si>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</si>
  <si>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</si>
  <si>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</si>
  <si>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</si>
  <si>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</si>
  <si>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</si>
  <si>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</si>
  <si>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</si>
  <si>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</si>
  <si>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</si>
  <si>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</si>
  <si>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</si>
  <si>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</si>
  <si>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</si>
  <si>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</si>
  <si>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</si>
  <si>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</si>
  <si>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</si>
  <si>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</si>
  <si>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</si>
  <si>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</si>
  <si>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</si>
  <si>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</si>
  <si>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</si>
  <si>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</si>
  <si>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</si>
  <si>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</si>
  <si>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</si>
  <si>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</si>
  <si>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</si>
  <si>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</si>
  <si>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</si>
  <si>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</si>
  <si>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</si>
  <si>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</si>
  <si>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</si>
  <si>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</si>
  <si>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</si>
  <si>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</si>
  <si>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</si>
  <si>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</si>
  <si>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</si>
  <si>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</si>
  <si>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</si>
  <si>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</si>
  <si>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</si>
  <si>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</si>
  <si>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</si>
  <si>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</si>
  <si>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</si>
  <si>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</si>
  <si>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</si>
  <si>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</si>
  <si>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</si>
  <si>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</si>
  <si>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</si>
  <si>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</si>
  <si>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</si>
  <si>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</si>
  <si>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</si>
  <si>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</si>
  <si>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</si>
  <si>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</si>
  <si>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</si>
  <si>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</si>
  <si>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</si>
  <si>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</si>
  <si>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</si>
  <si>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</si>
  <si>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</si>
  <si>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</si>
  <si>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</si>
  <si>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</si>
  <si>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</si>
  <si>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</si>
  <si>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</si>
  <si>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</si>
  <si>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</si>
  <si>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</si>
  <si>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</si>
  <si>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</si>
  <si>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</si>
  <si>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</si>
  <si>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</si>
  <si>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</si>
  <si>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</si>
  <si>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</si>
  <si>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</si>
  <si>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</si>
  <si>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</si>
  <si>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</si>
  <si>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</si>
  <si>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</si>
  <si>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</si>
  <si>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</si>
  <si>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</si>
  <si>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</si>
  <si>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</si>
  <si>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</si>
  <si>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</si>
  <si>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</si>
  <si>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</si>
  <si>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</si>
  <si>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</si>
  <si>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</si>
  <si>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</si>
  <si>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</si>
  <si>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</si>
  <si>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</si>
  <si>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</si>
  <si>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</si>
  <si>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</si>
  <si>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</si>
  <si>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</si>
  <si>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</si>
  <si>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</si>
  <si>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</si>
  <si>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</si>
  <si>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</si>
  <si>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</si>
  <si>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</si>
  <si>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</si>
  <si>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</si>
  <si>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</si>
  <si>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</si>
  <si>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</si>
  <si>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</si>
  <si>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</si>
  <si>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</si>
  <si>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</si>
  <si>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</si>
  <si>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</si>
  <si>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</si>
  <si>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</si>
  <si>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</si>
  <si>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</si>
  <si>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</si>
  <si>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</si>
  <si>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</si>
  <si>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</si>
  <si>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</si>
  <si>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</si>
  <si>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</si>
  <si>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</si>
  <si>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</si>
  <si>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</si>
  <si>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</si>
  <si>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</si>
  <si>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</si>
  <si>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</si>
  <si>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</si>
  <si>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</si>
  <si>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</si>
  <si>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</si>
  <si>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</si>
  <si>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</si>
  <si>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</si>
  <si>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</si>
  <si>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</si>
  <si>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</si>
  <si>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</si>
  <si>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</si>
  <si>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</si>
  <si>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</si>
  <si>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</si>
  <si>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</si>
  <si>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</si>
  <si>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</si>
  <si>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</si>
  <si>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</si>
  <si>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</si>
  <si>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</si>
  <si>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</si>
  <si>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</si>
  <si>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</si>
  <si>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</si>
  <si>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</si>
  <si>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</si>
  <si>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</si>
  <si>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</si>
  <si>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</si>
  <si>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</si>
  <si>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</si>
  <si>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</si>
  <si>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</si>
  <si>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</si>
  <si>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</si>
  <si>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</si>
  <si>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</si>
  <si>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</si>
  <si>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</si>
  <si>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</si>
  <si>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</si>
  <si>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</si>
  <si>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</si>
  <si>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</si>
  <si>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</si>
  <si>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</si>
  <si>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</si>
  <si>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</si>
  <si>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</si>
  <si>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</si>
  <si>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</si>
  <si>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</si>
  <si>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</si>
  <si>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</si>
  <si>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</si>
  <si>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</si>
  <si>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</si>
  <si>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</si>
  <si>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</si>
  <si>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</si>
  <si>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</si>
  <si>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</si>
  <si>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</si>
  <si>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</si>
  <si>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</si>
  <si>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</si>
  <si>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</si>
  <si>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</si>
  <si>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</si>
  <si>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</si>
  <si>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</si>
  <si>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</si>
  <si>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</si>
  <si>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</si>
  <si>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</si>
  <si>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</si>
  <si>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</si>
  <si>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</si>
  <si>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</si>
  <si>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</si>
  <si>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</si>
  <si>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</si>
  <si>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</si>
  <si>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</si>
  <si>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</si>
  <si>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</si>
  <si>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</si>
  <si>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</si>
  <si>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</si>
  <si>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</si>
  <si>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</si>
  <si>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</si>
  <si>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</si>
  <si>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</si>
  <si>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</si>
  <si>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</si>
  <si>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</si>
  <si>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</si>
  <si>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</si>
  <si>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</si>
  <si>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</si>
  <si>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</si>
  <si>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</si>
  <si>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</si>
  <si>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</si>
  <si>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</si>
  <si>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</si>
  <si>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</si>
  <si>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</si>
  <si>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</si>
  <si>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</si>
  <si>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</si>
  <si>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</si>
  <si>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</si>
  <si>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</si>
  <si>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</si>
  <si>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</si>
  <si>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</si>
  <si>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</si>
  <si>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</si>
  <si>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</si>
  <si>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</si>
  <si>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</si>
  <si>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</si>
  <si>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</si>
  <si>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</si>
  <si>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</si>
  <si>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</si>
  <si>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</si>
  <si>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</si>
  <si>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</si>
  <si>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</si>
  <si>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</si>
  <si>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</si>
  <si>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</si>
  <si>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</si>
  <si>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</si>
  <si>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</si>
  <si>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</si>
  <si>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</si>
  <si>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</si>
  <si>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</si>
  <si>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</si>
  <si>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</si>
  <si>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</si>
  <si>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</si>
  <si>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</si>
  <si>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</si>
  <si>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</si>
  <si>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</si>
  <si>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</si>
  <si>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</si>
  <si>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</si>
  <si>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</si>
  <si>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</si>
  <si>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</si>
  <si>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</si>
  <si>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</si>
  <si>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</si>
  <si>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</si>
  <si>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</si>
  <si>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</si>
  <si>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</si>
  <si>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</si>
  <si>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</si>
  <si>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</si>
  <si>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</si>
  <si>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</si>
  <si>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</si>
  <si>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</si>
  <si>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</si>
  <si>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</si>
  <si>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</si>
  <si>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</si>
  <si>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</si>
  <si>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</si>
  <si>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</si>
  <si>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</si>
  <si>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</si>
  <si>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</si>
  <si>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</si>
  <si>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</si>
  <si>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</si>
  <si>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</si>
  <si>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</si>
  <si>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</si>
  <si>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</si>
  <si>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</si>
  <si>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</si>
  <si>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</si>
  <si>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</si>
  <si>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</si>
  <si>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</si>
  <si>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</si>
  <si>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</si>
  <si>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</si>
  <si>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</si>
  <si>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</si>
  <si>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</si>
  <si>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</si>
  <si>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</si>
  <si>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</si>
  <si>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</si>
  <si>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</si>
  <si>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</si>
  <si>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</si>
  <si>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</si>
  <si>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</si>
  <si>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</si>
  <si>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</si>
  <si>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</si>
  <si>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</si>
  <si>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</si>
  <si>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</si>
  <si>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</si>
  <si>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</si>
  <si>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</si>
  <si>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</si>
  <si>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</si>
  <si>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</si>
  <si>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</si>
  <si>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</si>
  <si>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</si>
  <si>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</si>
  <si>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</si>
  <si>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</si>
  <si>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</si>
  <si>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</si>
  <si>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</si>
  <si>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</si>
  <si>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</si>
  <si>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</si>
  <si>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</si>
  <si>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</si>
  <si>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</si>
  <si>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</si>
  <si>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</si>
  <si>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</si>
  <si>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</si>
  <si>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</si>
  <si>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</si>
  <si>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</si>
  <si>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</si>
  <si>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</si>
  <si>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</si>
  <si>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</si>
  <si>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</si>
  <si>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</si>
  <si>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</si>
  <si>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</si>
  <si>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</si>
  <si>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</si>
  <si>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</si>
  <si>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</si>
  <si>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</si>
  <si>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</si>
  <si>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</si>
  <si>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</si>
  <si>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</si>
  <si>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</si>
  <si>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</si>
  <si>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</si>
  <si>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</si>
  <si>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</si>
  <si>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</si>
  <si>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</si>
  <si>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</si>
  <si>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</si>
  <si>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</si>
  <si>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</si>
  <si>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</si>
  <si>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</si>
  <si>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</si>
  <si>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</si>
  <si>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</si>
  <si>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</si>
  <si>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</si>
  <si>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</si>
  <si>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</si>
  <si>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</si>
  <si>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</si>
  <si>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</si>
  <si>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</si>
  <si>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</si>
  <si>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</si>
  <si>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</si>
  <si>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</si>
  <si>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</si>
  <si>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</si>
  <si>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</si>
  <si>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</si>
  <si>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</si>
  <si>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</si>
  <si>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</si>
  <si>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</si>
  <si>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</si>
  <si>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</si>
  <si>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</si>
  <si>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</si>
  <si>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</si>
  <si>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</si>
  <si>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</si>
  <si>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</si>
  <si>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</si>
  <si>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</si>
  <si>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</si>
  <si>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</si>
  <si>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</si>
  <si>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</si>
  <si>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</si>
  <si>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</si>
  <si>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</si>
  <si>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</si>
  <si>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</si>
  <si>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</si>
  <si>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</si>
  <si>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</si>
  <si>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</si>
  <si>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</si>
  <si>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</si>
  <si>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</si>
  <si>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</si>
  <si>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</si>
  <si>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</si>
  <si>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</si>
  <si>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</si>
  <si>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</si>
  <si>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</si>
  <si>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</si>
  <si>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</si>
  <si>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</si>
  <si>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</si>
  <si>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</si>
  <si>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</si>
  <si>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</si>
  <si>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</si>
  <si>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</si>
  <si>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</si>
  <si>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</si>
  <si>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</si>
  <si>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</si>
  <si>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</si>
  <si>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</si>
  <si>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</si>
  <si>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</si>
  <si>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</si>
  <si>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</si>
  <si>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</si>
  <si>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</si>
  <si>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</si>
  <si>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</si>
  <si>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</si>
  <si>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</si>
  <si>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</si>
  <si>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</si>
  <si>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</si>
  <si>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</si>
  <si>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</si>
  <si>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</si>
  <si>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</si>
  <si>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</si>
  <si>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</si>
  <si>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</si>
  <si>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</si>
  <si>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</si>
  <si>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</si>
  <si>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</si>
  <si>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</si>
  <si>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</si>
  <si>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</si>
  <si>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</si>
  <si>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</si>
  <si>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</si>
  <si>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</si>
  <si>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</si>
  <si>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</si>
  <si>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</si>
  <si>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</si>
  <si>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</si>
  <si>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</si>
  <si>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</si>
  <si>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</si>
  <si>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</si>
  <si>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</si>
  <si>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</si>
  <si>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</si>
  <si>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</si>
  <si>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</si>
  <si>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</si>
  <si>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</si>
  <si>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</si>
  <si>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</si>
  <si>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</si>
  <si>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</si>
  <si>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</si>
  <si>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</si>
  <si>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</si>
  <si>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</si>
  <si>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</si>
  <si>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</si>
  <si>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</si>
  <si>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</si>
  <si>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</si>
  <si>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</si>
  <si>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</si>
  <si>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</si>
  <si>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</si>
  <si>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</si>
  <si>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</si>
  <si>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</si>
  <si>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</si>
  <si>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</si>
  <si>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</si>
  <si>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</si>
  <si>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</si>
  <si>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</si>
  <si>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</si>
  <si>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</si>
  <si>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</si>
  <si>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</si>
  <si>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</si>
  <si>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</si>
  <si>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</si>
  <si>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</si>
  <si>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</si>
  <si>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</si>
  <si>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</si>
  <si>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</si>
  <si>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</si>
  <si>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</si>
  <si>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</si>
  <si>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</si>
  <si>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</si>
  <si>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</si>
  <si>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</si>
  <si>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</si>
  <si>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</si>
  <si>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</si>
  <si>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</si>
  <si>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</si>
  <si>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</si>
  <si>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</si>
  <si>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</si>
  <si>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</si>
  <si>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</si>
  <si>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</si>
  <si>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</si>
  <si>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</si>
  <si>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</si>
  <si>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</si>
  <si>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</si>
  <si>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</si>
  <si>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</si>
  <si>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</si>
  <si>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</si>
  <si>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</si>
  <si>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</si>
  <si>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</si>
  <si>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</si>
  <si>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</si>
  <si>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</si>
  <si>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</si>
  <si>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</si>
  <si>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</si>
  <si>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</si>
  <si>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</si>
  <si>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</si>
  <si>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</si>
  <si>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</si>
  <si>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</si>
  <si>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</si>
  <si>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</si>
  <si>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</si>
  <si>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</si>
  <si>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</si>
  <si>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</si>
  <si>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</si>
  <si>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</si>
  <si>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</si>
  <si>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</si>
  <si>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</si>
  <si>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</si>
  <si>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</si>
  <si>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</si>
  <si>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</si>
  <si>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</si>
  <si>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</si>
  <si>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</si>
  <si>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</si>
  <si>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</si>
  <si>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</si>
  <si>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</si>
  <si>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</si>
  <si>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</si>
  <si>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</si>
  <si>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</si>
  <si>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</si>
  <si>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</si>
  <si>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</si>
  <si>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</si>
  <si>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</si>
  <si>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</si>
  <si>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</si>
  <si>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</si>
  <si>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</si>
  <si>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</si>
  <si>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</si>
  <si>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</si>
  <si>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</si>
  <si>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</si>
  <si>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</si>
  <si>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</si>
  <si>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</si>
  <si>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</si>
  <si>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</si>
  <si>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</si>
  <si>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</si>
  <si>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</si>
  <si>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</si>
  <si>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</si>
  <si>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</si>
  <si>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</si>
  <si>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</si>
  <si>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</si>
  <si>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</si>
  <si>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</si>
  <si>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</si>
  <si>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</si>
  <si>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</si>
  <si>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</si>
  <si>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</si>
  <si>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</si>
  <si>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</si>
  <si>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</si>
  <si>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</si>
  <si>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</si>
  <si>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</si>
  <si>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</si>
  <si>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</si>
  <si>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</si>
  <si>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</si>
  <si>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</si>
  <si>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</si>
  <si>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</si>
  <si>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</si>
  <si>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</si>
  <si>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</si>
  <si>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</si>
  <si>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</si>
  <si>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</si>
  <si>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</si>
  <si>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</si>
  <si>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</si>
  <si>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</si>
  <si>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</si>
  <si>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</si>
  <si>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</si>
  <si>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</si>
  <si>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</si>
  <si>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</si>
  <si>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</si>
  <si>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</si>
  <si>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</si>
  <si>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</si>
  <si>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</si>
  <si>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</si>
  <si>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</si>
  <si>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</si>
  <si>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</si>
  <si>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</si>
  <si>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</si>
  <si>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</si>
  <si>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</si>
  <si>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</si>
  <si>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</si>
  <si>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</si>
  <si>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</si>
  <si>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</si>
  <si>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</si>
  <si>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</si>
  <si>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</si>
  <si>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</si>
  <si>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</si>
  <si>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</si>
  <si>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</si>
  <si>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</si>
  <si>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</si>
  <si>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</si>
  <si>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</si>
  <si>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</si>
  <si>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</si>
  <si>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</si>
  <si>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</si>
  <si>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</si>
  <si>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</si>
  <si>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</si>
  <si>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</si>
  <si>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</si>
  <si>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</si>
  <si>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</si>
  <si>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</si>
  <si>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</si>
  <si>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</si>
  <si>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</si>
  <si>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</si>
  <si>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</si>
  <si>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</si>
  <si>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</si>
  <si>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</si>
  <si>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</si>
  <si>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</si>
  <si>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</si>
  <si>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</si>
  <si>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</si>
  <si>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</si>
  <si>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</si>
  <si>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</si>
  <si>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</si>
  <si>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</si>
  <si>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</si>
  <si>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</si>
  <si>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</si>
  <si>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</si>
  <si>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</si>
  <si>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</si>
  <si>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</si>
  <si>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</si>
  <si>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</si>
  <si>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</si>
  <si>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</si>
  <si>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</si>
  <si>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</si>
  <si>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</si>
  <si>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</si>
  <si>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</si>
  <si>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</si>
  <si>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</si>
  <si>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</si>
  <si>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</si>
  <si>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</si>
  <si>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</si>
  <si>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</si>
  <si>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</si>
  <si>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</si>
  <si>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</si>
  <si>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</si>
  <si>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</si>
  <si>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</si>
  <si>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</si>
  <si>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</si>
  <si>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</si>
  <si>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</si>
  <si>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</si>
  <si>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</si>
  <si>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</si>
  <si>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</si>
  <si>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</si>
  <si>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</si>
  <si>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</si>
  <si>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</si>
  <si>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</si>
  <si>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</si>
  <si>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</si>
  <si>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</si>
  <si>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</si>
  <si>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</si>
  <si>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</si>
  <si>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</si>
  <si>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</si>
  <si>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</si>
  <si>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</si>
  <si>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</si>
  <si>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</si>
  <si>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</si>
  <si>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</si>
  <si>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</si>
  <si>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</si>
  <si>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</si>
  <si>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</si>
  <si>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</si>
  <si>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</si>
  <si>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</si>
  <si>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</si>
  <si>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</si>
  <si>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</si>
  <si>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</si>
  <si>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</si>
  <si>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</si>
  <si>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</si>
  <si>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</si>
  <si>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</si>
  <si>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</si>
  <si>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</si>
  <si>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</si>
  <si>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</si>
  <si>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</si>
  <si>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</si>
  <si>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</si>
  <si>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</si>
  <si>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</si>
  <si>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</si>
  <si>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</si>
  <si>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</si>
  <si>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</si>
  <si>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</si>
  <si>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</si>
  <si>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</si>
  <si>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</si>
  <si>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</si>
  <si>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</si>
  <si>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</si>
  <si>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</si>
  <si>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</si>
  <si>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</si>
  <si>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</si>
  <si>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</si>
  <si>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</si>
  <si>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</si>
  <si>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</si>
  <si>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</si>
  <si>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</si>
  <si>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</si>
  <si>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</si>
  <si>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</si>
  <si>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</si>
  <si>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</si>
  <si>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</si>
  <si>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</si>
  <si>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</si>
  <si>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</si>
  <si>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</si>
  <si>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</si>
  <si>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</si>
  <si>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</si>
  <si>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</si>
  <si>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</si>
  <si>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</si>
  <si>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</si>
  <si>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</si>
  <si>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</si>
  <si>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</si>
  <si>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</si>
  <si>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</si>
  <si>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</si>
  <si>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</si>
  <si>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</si>
  <si>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</si>
  <si>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</si>
  <si>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</si>
  <si>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</si>
  <si>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</si>
  <si>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</si>
  <si>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</si>
  <si>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</si>
  <si>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</si>
  <si>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</si>
  <si>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</si>
  <si>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</si>
  <si>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</si>
  <si>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</si>
  <si>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</si>
  <si>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</si>
  <si>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</si>
  <si>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</si>
  <si>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</si>
  <si>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</si>
  <si>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</si>
  <si>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</si>
  <si>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</si>
  <si>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</si>
  <si>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</si>
  <si>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</si>
  <si>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</si>
  <si>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</si>
  <si>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</si>
  <si>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</si>
  <si>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</si>
  <si>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</si>
  <si>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</si>
  <si>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</si>
  <si>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</si>
  <si>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</si>
  <si>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</si>
  <si>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</si>
  <si>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</si>
  <si>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</si>
  <si>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</si>
  <si>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</si>
  <si>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</si>
  <si>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</si>
  <si>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</si>
  <si>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</si>
  <si>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</si>
  <si>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</si>
  <si>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</si>
  <si>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</si>
  <si>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</si>
  <si>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</si>
  <si>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</si>
  <si>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</si>
  <si>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</si>
  <si>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</si>
  <si>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</si>
  <si>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</si>
  <si>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</si>
  <si>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</si>
  <si>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</si>
  <si>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</si>
  <si>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</si>
  <si>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</si>
  <si>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</si>
  <si>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</si>
  <si>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</si>
  <si>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</si>
  <si>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</si>
  <si>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</si>
  <si>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</si>
  <si>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</si>
  <si>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</si>
  <si>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</si>
  <si>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</si>
  <si>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</si>
  <si>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</si>
  <si>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</si>
  <si>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</si>
  <si>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</si>
  <si>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</si>
  <si>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</si>
  <si>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</si>
  <si>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</si>
  <si>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</si>
  <si>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</si>
  <si>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</si>
  <si>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</si>
  <si>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</si>
  <si>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</si>
  <si>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</si>
  <si>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</si>
  <si>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</si>
  <si>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</si>
  <si>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</si>
  <si>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</si>
  <si>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</si>
  <si>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</si>
  <si>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</si>
  <si>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</si>
  <si>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</si>
  <si>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</si>
  <si>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</si>
  <si>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</si>
  <si>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</si>
  <si>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</si>
  <si>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</si>
  <si>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</si>
  <si>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</si>
  <si>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</si>
  <si>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</si>
  <si>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</si>
  <si>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</si>
  <si>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</si>
  <si>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</si>
  <si>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</si>
  <si>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</si>
  <si>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</si>
  <si>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</si>
  <si>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</si>
  <si>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</si>
  <si>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</si>
  <si>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</si>
  <si>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</si>
  <si>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</si>
  <si>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</si>
  <si>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</si>
  <si>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</si>
  <si>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</si>
  <si>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</si>
  <si>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</si>
  <si>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</si>
  <si>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</si>
  <si>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</si>
  <si>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</si>
  <si>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</si>
  <si>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</si>
  <si>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</si>
  <si>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</si>
  <si>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</si>
  <si>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</si>
  <si>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</si>
  <si>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</si>
  <si>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</si>
  <si>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</si>
  <si>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</si>
  <si>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</si>
  <si>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</si>
  <si>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</si>
  <si>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</si>
  <si>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</si>
  <si>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</si>
  <si>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</si>
  <si>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</si>
  <si>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</si>
  <si>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</si>
  <si>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</si>
  <si>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</si>
  <si>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</si>
  <si>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</si>
  <si>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</si>
  <si>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</si>
  <si>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</si>
  <si>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</si>
  <si>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</si>
  <si>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</si>
  <si>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</si>
  <si>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</si>
  <si>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</si>
  <si>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</si>
  <si>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</si>
  <si>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</si>
  <si>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</si>
  <si>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</si>
  <si>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</si>
  <si>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</si>
  <si>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</si>
  <si>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</si>
  <si>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</si>
  <si>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</si>
  <si>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</si>
  <si>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</si>
  <si>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</si>
  <si>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</si>
  <si>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</si>
  <si>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</si>
  <si>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</si>
  <si>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</si>
  <si>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</si>
  <si>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</si>
  <si>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</si>
  <si>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</si>
  <si>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</si>
  <si>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</si>
  <si>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</si>
  <si>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</si>
  <si>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</si>
  <si>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</si>
  <si>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</si>
  <si>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</si>
  <si>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</si>
  <si>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</si>
  <si>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</si>
  <si>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</si>
  <si>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</si>
  <si>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</si>
  <si>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</si>
  <si>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</si>
  <si>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</si>
  <si>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</si>
  <si>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</si>
  <si>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</si>
  <si>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</si>
  <si>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</si>
  <si>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</si>
  <si>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</si>
  <si>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</si>
  <si>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</si>
  <si>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</si>
  <si>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</si>
  <si>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</si>
  <si>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</si>
  <si>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</si>
  <si>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</si>
  <si>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</si>
  <si>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</si>
  <si>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</si>
  <si>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</si>
  <si>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</si>
  <si>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</si>
  <si>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</si>
  <si>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</si>
  <si>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</si>
  <si>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</si>
  <si>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</si>
  <si>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</si>
  <si>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</si>
  <si>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</si>
  <si>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</si>
  <si>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</si>
  <si>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</si>
  <si>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</si>
  <si>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</si>
  <si>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</si>
  <si>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</si>
  <si>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</si>
  <si>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</si>
  <si>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</si>
  <si>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</si>
  <si>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</si>
  <si>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</si>
  <si>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</si>
  <si>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</si>
  <si>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</si>
  <si>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</si>
  <si>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</si>
  <si>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</si>
  <si>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</si>
  <si>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</si>
  <si>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</si>
  <si>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</si>
  <si>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</si>
  <si>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</si>
  <si>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</si>
  <si>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</si>
  <si>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</si>
  <si>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</si>
  <si>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</si>
  <si>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</si>
  <si>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</si>
  <si>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</si>
  <si>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</si>
  <si>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</si>
  <si>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</si>
  <si>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</si>
  <si>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</si>
  <si>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</si>
  <si>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</si>
  <si>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</si>
  <si>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</si>
  <si>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</si>
  <si>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</si>
  <si>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</si>
  <si>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</si>
  <si>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</si>
  <si>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</si>
  <si>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</si>
  <si>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</si>
  <si>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</si>
  <si>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</si>
  <si>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</si>
  <si>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</si>
  <si>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</si>
  <si>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</si>
  <si>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</si>
  <si>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</si>
  <si>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</si>
  <si>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</si>
  <si>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</si>
  <si>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</si>
  <si>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</si>
  <si>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</si>
  <si>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</si>
  <si>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</si>
  <si>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</si>
  <si>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</si>
  <si>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</si>
  <si>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</si>
  <si>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</si>
  <si>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</si>
  <si>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</si>
  <si>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</si>
  <si>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</si>
  <si>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</si>
  <si>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</si>
  <si>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</si>
  <si>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</si>
  <si>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</si>
  <si>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</si>
  <si>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</si>
  <si>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</si>
  <si>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</si>
  <si>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</si>
  <si>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</si>
  <si>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</si>
  <si>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</si>
  <si>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</si>
  <si>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</si>
  <si>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</si>
  <si>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</si>
  <si>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</si>
  <si>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</si>
  <si>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</si>
  <si>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</si>
  <si>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</si>
  <si>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</si>
  <si>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</si>
  <si>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</si>
  <si>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</si>
  <si>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</si>
  <si>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</si>
  <si>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</si>
  <si>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</si>
  <si>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</si>
  <si>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</si>
  <si>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</si>
  <si>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</si>
  <si>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</si>
  <si>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</si>
  <si>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</si>
  <si>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</si>
  <si>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</si>
  <si>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</si>
  <si>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</si>
  <si>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</si>
  <si>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</si>
  <si>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</si>
  <si>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</si>
  <si>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</si>
  <si>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</si>
  <si>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</si>
  <si>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</si>
  <si>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</si>
  <si>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</si>
  <si>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</si>
  <si>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</si>
  <si>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</si>
  <si>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</si>
  <si>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</si>
  <si>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</si>
  <si>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</si>
  <si>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</si>
  <si>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</si>
  <si>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</si>
  <si>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</si>
  <si>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</si>
  <si>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</si>
  <si>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</si>
  <si>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</si>
  <si>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</si>
  <si>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</si>
  <si>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</si>
  <si>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</si>
  <si>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</si>
  <si>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</si>
  <si>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</si>
  <si>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</si>
  <si>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</si>
  <si>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</si>
  <si>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</si>
  <si>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</si>
  <si>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</si>
  <si>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</si>
  <si>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</si>
  <si>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</si>
  <si>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</si>
  <si>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</si>
  <si>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</si>
  <si>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</si>
  <si>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</si>
  <si>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</si>
  <si>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</si>
  <si>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</si>
  <si>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</si>
  <si>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</si>
  <si>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</si>
  <si>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</si>
  <si>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</si>
  <si>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</si>
  <si>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</si>
  <si>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</si>
  <si>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</si>
  <si>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</si>
  <si>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</si>
  <si>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</si>
  <si>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</si>
  <si>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</si>
  <si>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</si>
  <si>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</si>
  <si>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</si>
  <si>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</si>
  <si>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</si>
  <si>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</si>
  <si>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</si>
  <si>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</si>
  <si>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</si>
  <si>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</si>
  <si>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</si>
  <si>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</si>
  <si>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</si>
  <si>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</si>
  <si>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</si>
  <si>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</si>
  <si>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</si>
  <si>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</si>
  <si>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</si>
  <si>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</si>
  <si>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</si>
  <si>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</si>
  <si>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</si>
  <si>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</si>
  <si>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</si>
  <si>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</si>
  <si>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</si>
  <si>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</si>
  <si>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</si>
  <si>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</si>
  <si>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</si>
  <si>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</si>
  <si>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</si>
  <si>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</si>
  <si>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</si>
  <si>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</si>
  <si>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</si>
  <si>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</si>
  <si>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</si>
  <si>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</si>
  <si>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</si>
  <si>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</si>
  <si>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</si>
  <si>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</si>
  <si>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</si>
  <si>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</si>
  <si>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</si>
  <si>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</si>
  <si>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</si>
  <si>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</si>
  <si>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</si>
  <si>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</si>
  <si>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</si>
  <si>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</si>
  <si>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</si>
  <si>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</si>
  <si>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</si>
  <si>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</si>
  <si>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</si>
  <si>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</si>
  <si>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</si>
  <si>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</si>
  <si>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</si>
  <si>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</si>
  <si>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</si>
  <si>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</si>
  <si>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</si>
  <si>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</si>
  <si>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</si>
  <si>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</si>
  <si>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</si>
  <si>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</si>
  <si>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</si>
  <si>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</si>
  <si>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</si>
  <si>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</si>
  <si>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</si>
  <si>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</si>
  <si>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</si>
  <si>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</si>
  <si>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</si>
  <si>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</si>
  <si>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</si>
  <si>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</si>
  <si>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</si>
  <si>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</si>
  <si>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</si>
  <si>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</si>
  <si>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</si>
  <si>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</si>
  <si>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</si>
  <si>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</si>
  <si>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</si>
  <si>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</si>
  <si>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</si>
  <si>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</si>
  <si>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</si>
  <si>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</si>
  <si>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</si>
  <si>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</si>
  <si>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</si>
  <si>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</si>
  <si>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</si>
  <si>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</si>
  <si>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</si>
  <si>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</si>
  <si>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</si>
  <si>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</si>
  <si>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</si>
  <si>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</si>
  <si>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</si>
  <si>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</si>
  <si>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</si>
  <si>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</si>
  <si>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</si>
  <si>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</si>
  <si>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</si>
  <si>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</si>
  <si>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</si>
  <si>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</si>
  <si>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</si>
  <si>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</si>
  <si>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</si>
  <si>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</si>
  <si>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</si>
  <si>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</si>
  <si>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</si>
  <si>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</si>
  <si>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</si>
  <si>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</si>
  <si>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</si>
  <si>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</si>
  <si>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</si>
  <si>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</si>
  <si>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</si>
  <si>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</si>
  <si>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</si>
  <si>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</si>
  <si>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</si>
  <si>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</si>
  <si>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</si>
  <si>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</si>
  <si>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</si>
  <si>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</si>
  <si>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</si>
  <si>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</si>
  <si>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</si>
  <si>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</si>
  <si>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</si>
  <si>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</si>
  <si>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</si>
  <si>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</si>
  <si>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</si>
  <si>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</si>
  <si>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</si>
  <si>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</si>
  <si>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</si>
  <si>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</si>
  <si>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</si>
  <si>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</si>
  <si>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</si>
  <si>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</si>
  <si>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</si>
  <si>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</si>
  <si>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</si>
  <si>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</si>
  <si>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</si>
  <si>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</si>
  <si>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</si>
  <si>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</si>
  <si>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</si>
  <si>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</si>
  <si>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</si>
  <si>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</si>
  <si>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</si>
  <si>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</si>
  <si>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</si>
  <si>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</si>
  <si>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</si>
  <si>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</si>
  <si>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</si>
  <si>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</si>
  <si>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</si>
  <si>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</si>
  <si>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</si>
  <si>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</si>
  <si>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</si>
  <si>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</si>
  <si>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</si>
  <si>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</si>
  <si>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</si>
  <si>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</si>
  <si>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</si>
  <si>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</si>
  <si>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</si>
  <si>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</si>
  <si>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</si>
  <si>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</si>
  <si>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</si>
  <si>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</si>
  <si>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</si>
  <si>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</si>
  <si>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</si>
  <si>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</si>
  <si>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</si>
  <si>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</si>
  <si>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</si>
  <si>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</si>
  <si>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</si>
  <si>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</si>
  <si>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</si>
  <si>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</si>
  <si>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</si>
  <si>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</si>
  <si>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</si>
  <si>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</si>
  <si>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</si>
  <si>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</si>
  <si>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</si>
  <si>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</si>
  <si>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</si>
  <si>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</si>
  <si>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</si>
  <si>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</si>
  <si>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</si>
  <si>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</si>
  <si>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</si>
  <si>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</si>
  <si>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</si>
  <si>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</si>
  <si>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</si>
  <si>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</si>
  <si>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</si>
  <si>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</si>
  <si>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</si>
  <si>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</si>
  <si>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</si>
  <si>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</si>
  <si>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</si>
  <si>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</si>
  <si>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</si>
  <si>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</si>
  <si>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</si>
  <si>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</si>
  <si>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</si>
  <si>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</si>
  <si>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</si>
  <si>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</si>
  <si>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</si>
  <si>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</si>
  <si>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</si>
  <si>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</si>
  <si>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</si>
  <si>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</si>
  <si>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</si>
  <si>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</si>
  <si>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</si>
  <si>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</si>
  <si>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</si>
  <si>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</si>
  <si>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</si>
  <si>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</si>
  <si>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</si>
  <si>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</si>
  <si>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</si>
  <si>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</si>
  <si>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</si>
  <si>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</si>
  <si>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</si>
  <si>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</si>
  <si>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</si>
  <si>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</si>
  <si>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</si>
  <si>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</si>
  <si>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</si>
  <si>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</si>
  <si>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</si>
  <si>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</si>
  <si>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</si>
  <si>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</si>
  <si>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</si>
  <si>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</si>
  <si>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</si>
  <si>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</si>
  <si>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</si>
  <si>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</si>
  <si>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</si>
  <si>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</si>
  <si>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</si>
  <si>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</si>
  <si>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</si>
  <si>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</si>
  <si>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</si>
  <si>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</si>
  <si>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</si>
  <si>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</si>
  <si>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</si>
  <si>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</si>
  <si>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</si>
  <si>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</si>
  <si>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</si>
  <si>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</si>
  <si>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</si>
  <si>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</si>
  <si>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</si>
  <si>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</si>
  <si>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</si>
  <si>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</si>
  <si>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</si>
  <si>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</si>
  <si>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</si>
  <si>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</si>
  <si>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</si>
  <si>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</si>
  <si>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</si>
  <si>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</si>
  <si>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</si>
  <si>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</si>
  <si>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</si>
  <si>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</si>
  <si>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</si>
  <si>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</si>
  <si>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</si>
  <si>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</si>
  <si>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</si>
  <si>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</si>
  <si>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</si>
  <si>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</si>
  <si>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</si>
  <si>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</si>
  <si>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</si>
  <si>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</si>
  <si>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</si>
  <si>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</si>
  <si>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</si>
  <si>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</si>
  <si>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</si>
  <si>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</si>
  <si>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</si>
  <si>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</si>
  <si>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</si>
  <si>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</si>
  <si>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</si>
  <si>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</si>
  <si>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</si>
  <si>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</si>
  <si>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</si>
  <si>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</si>
  <si>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</si>
  <si>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</si>
  <si>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</si>
  <si>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</si>
  <si>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</si>
  <si>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</si>
  <si>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</si>
  <si>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</si>
  <si>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</si>
  <si>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</si>
  <si>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</si>
  <si>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</si>
  <si>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</si>
  <si>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</si>
  <si>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</si>
  <si>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</si>
  <si>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</si>
  <si>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</si>
  <si>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</si>
  <si>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</si>
  <si>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</si>
  <si>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</si>
  <si>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</si>
  <si>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</si>
  <si>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</si>
  <si>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</si>
  <si>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</si>
  <si>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</si>
  <si>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</si>
  <si>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</si>
  <si>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</si>
  <si>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</si>
  <si>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</si>
  <si>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</si>
  <si>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</si>
  <si>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</si>
  <si>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</si>
  <si>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</si>
  <si>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</si>
  <si>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</si>
  <si>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</si>
  <si>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</si>
  <si>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</si>
  <si>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</si>
  <si>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</si>
  <si>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</si>
  <si>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</si>
  <si>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</si>
  <si>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</si>
  <si>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</si>
  <si>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</si>
  <si>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</si>
  <si>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</si>
  <si>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</si>
  <si>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</si>
  <si>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</si>
  <si>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</si>
  <si>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</si>
  <si>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</si>
  <si>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</si>
  <si>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</si>
  <si>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</si>
  <si>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</si>
  <si>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</si>
  <si>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</si>
  <si>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</si>
  <si>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</si>
  <si>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</si>
  <si>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</si>
  <si>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</si>
  <si>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</si>
  <si>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</si>
  <si>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</si>
  <si>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</si>
  <si>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</si>
  <si>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</si>
  <si>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</si>
  <si>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</si>
  <si>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</si>
  <si>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</si>
  <si>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</si>
  <si>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</si>
  <si>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</si>
  <si>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</si>
  <si>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</si>
  <si>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</si>
  <si>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</si>
  <si>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</si>
  <si>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</si>
  <si>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</si>
  <si>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</si>
  <si>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</si>
  <si>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</si>
  <si>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</si>
  <si>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</si>
  <si>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</si>
  <si>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</si>
  <si>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</si>
  <si>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</si>
  <si>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</si>
  <si>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</si>
  <si>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</si>
  <si>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</si>
  <si>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</si>
  <si>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</si>
  <si>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</si>
  <si>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</si>
  <si>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</si>
  <si>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</si>
  <si>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</si>
  <si>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</si>
  <si>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</si>
  <si>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</si>
  <si>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</si>
  <si>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</si>
  <si>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</si>
  <si>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</si>
  <si>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</si>
  <si>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</si>
  <si>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</si>
  <si>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</si>
  <si>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</si>
  <si>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</si>
  <si>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</si>
  <si>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</si>
  <si>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</si>
  <si>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</si>
  <si>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</si>
  <si>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</si>
  <si>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</si>
  <si>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</si>
  <si>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</si>
  <si>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</si>
  <si>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</si>
  <si>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</si>
  <si>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</si>
  <si>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</si>
  <si>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</si>
  <si>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</si>
  <si>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</si>
  <si>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</si>
  <si>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</si>
  <si>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</si>
  <si>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</si>
  <si>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</si>
  <si>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</si>
  <si>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</si>
  <si>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</si>
  <si>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</si>
  <si>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</si>
  <si>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</si>
  <si>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</si>
  <si>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</si>
  <si>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</si>
  <si>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</si>
  <si>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</si>
  <si>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</si>
  <si>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</si>
  <si>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</si>
  <si>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</si>
  <si>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</si>
  <si>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</si>
  <si>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</si>
  <si>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</si>
  <si>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</si>
  <si>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</si>
  <si>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</si>
  <si>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</si>
  <si>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</si>
  <si>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</si>
  <si>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</si>
  <si>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</si>
  <si>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</si>
  <si>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</si>
  <si>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</si>
  <si>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</si>
  <si>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</si>
  <si>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</si>
  <si>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</si>
  <si>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</si>
  <si>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</si>
  <si>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</si>
  <si>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</si>
  <si>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</si>
  <si>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</si>
  <si>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</si>
  <si>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</si>
  <si>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</si>
  <si>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</si>
  <si>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</si>
  <si>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</si>
  <si>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</si>
  <si>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</si>
  <si>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</si>
  <si>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</si>
  <si>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</si>
  <si>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</si>
  <si>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</si>
  <si>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</si>
  <si>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</si>
  <si>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</si>
  <si>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</si>
  <si>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</si>
  <si>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</si>
  <si>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</si>
  <si>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</si>
  <si>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</si>
  <si>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</si>
  <si>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</si>
  <si>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</si>
  <si>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</si>
  <si>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</si>
  <si>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</si>
  <si>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</si>
  <si>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</si>
  <si>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</si>
  <si>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</si>
  <si>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</si>
  <si>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</si>
  <si>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</si>
  <si>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</si>
  <si>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</si>
  <si>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</si>
  <si>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</si>
  <si>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</si>
  <si>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</si>
  <si>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</si>
  <si>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</si>
  <si>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</si>
  <si>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</si>
  <si>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</si>
  <si>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</si>
  <si>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</si>
  <si>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</si>
  <si>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</si>
  <si>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</si>
  <si>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</si>
  <si>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</si>
  <si>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</si>
  <si>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</si>
  <si>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</si>
  <si>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</si>
  <si>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</si>
  <si>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</si>
  <si>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</si>
  <si>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</si>
  <si>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</si>
  <si>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</si>
  <si>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</si>
  <si>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</si>
  <si>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</si>
  <si>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</si>
  <si>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</si>
  <si>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</si>
  <si>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</si>
  <si>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</si>
  <si>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</si>
  <si>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</si>
  <si>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</si>
  <si>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</si>
  <si>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</si>
  <si>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</si>
  <si>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</si>
  <si>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</si>
  <si>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</si>
  <si>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</si>
  <si>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</si>
  <si>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</si>
  <si>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</si>
  <si>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</si>
  <si>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</si>
  <si>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</si>
  <si>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</si>
  <si>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</si>
  <si>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</si>
  <si>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</si>
  <si>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</si>
  <si>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</si>
  <si>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</si>
  <si>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</si>
  <si>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</si>
  <si>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</si>
  <si>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</si>
  <si>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</si>
  <si>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</si>
  <si>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</si>
  <si>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</si>
  <si>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</si>
  <si>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</si>
  <si>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</si>
  <si>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</si>
  <si>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</si>
  <si>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</si>
  <si>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</si>
  <si>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</si>
  <si>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</si>
  <si>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</si>
  <si>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</si>
  <si>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</si>
  <si>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</si>
  <si>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</si>
  <si>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</si>
  <si>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</si>
  <si>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</si>
  <si>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</si>
  <si>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</si>
  <si>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</si>
  <si>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</si>
  <si>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</si>
  <si>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</si>
  <si>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</si>
  <si>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</si>
  <si>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</si>
  <si>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</si>
  <si>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</si>
  <si>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</si>
  <si>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</si>
  <si>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</si>
  <si>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</si>
  <si>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</si>
  <si>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</si>
  <si>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</si>
  <si>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</si>
  <si>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</si>
  <si>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</si>
  <si>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</si>
  <si>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</si>
  <si>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</si>
  <si>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</si>
  <si>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</si>
  <si>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</si>
  <si>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</si>
  <si>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</si>
  <si>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</si>
  <si>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</si>
  <si>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</si>
  <si>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</si>
  <si>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</si>
  <si>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</si>
  <si>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</si>
  <si>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</si>
  <si>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</si>
  <si>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</si>
  <si>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</si>
  <si>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</si>
  <si>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</si>
  <si>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</si>
  <si>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</si>
  <si>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</si>
  <si>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</si>
  <si>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</si>
  <si>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</si>
  <si>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</si>
  <si>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</si>
  <si>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</si>
  <si>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</si>
  <si>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</si>
  <si>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</si>
  <si>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</si>
  <si>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</si>
  <si>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</si>
  <si>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</si>
  <si>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</si>
  <si>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</si>
  <si>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</si>
  <si>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</si>
  <si>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</si>
  <si>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</si>
  <si>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</si>
  <si>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</si>
  <si>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</si>
  <si>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</si>
  <si>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</si>
  <si>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</si>
  <si>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</si>
  <si>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</si>
  <si>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</si>
  <si>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</si>
  <si>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</si>
  <si>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</si>
  <si>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</si>
  <si>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</si>
  <si>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</si>
  <si>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</si>
  <si>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</si>
  <si>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</si>
  <si>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</si>
  <si>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</si>
  <si>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</si>
  <si>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</si>
  <si>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</si>
  <si>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</si>
  <si>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</si>
  <si>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</si>
  <si>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</si>
  <si>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</si>
  <si>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</si>
  <si>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</si>
  <si>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</si>
  <si>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</si>
  <si>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</si>
  <si>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</si>
  <si>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</si>
  <si>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</si>
  <si>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</si>
  <si>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</si>
  <si>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</si>
  <si>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</si>
  <si>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</si>
  <si>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</si>
  <si>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</si>
  <si>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</si>
  <si>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</si>
  <si>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</si>
  <si>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</si>
  <si>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</si>
  <si>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</si>
  <si>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</si>
  <si>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</si>
  <si>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</si>
  <si>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</si>
  <si>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</si>
  <si>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</si>
  <si>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</si>
  <si>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</si>
  <si>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</si>
  <si>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</si>
  <si>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</si>
  <si>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</si>
  <si>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</si>
  <si>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</si>
  <si>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</si>
  <si>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</si>
  <si>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</si>
  <si>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</si>
  <si>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</si>
  <si>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</si>
  <si>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</si>
  <si>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</si>
  <si>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</si>
  <si>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</si>
  <si>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</si>
  <si>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</si>
  <si>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</si>
  <si>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</si>
  <si>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</si>
  <si>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</si>
  <si>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</si>
  <si>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</si>
  <si>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</si>
  <si>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</si>
  <si>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</si>
  <si>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</si>
  <si>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</si>
  <si>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</si>
  <si>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</si>
  <si>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</si>
  <si>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</si>
  <si>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</si>
  <si>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</si>
  <si>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</si>
  <si>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</si>
  <si>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</si>
  <si>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</si>
  <si>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</si>
  <si>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</si>
  <si>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</si>
  <si>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</si>
  <si>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</si>
  <si>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</si>
  <si>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</si>
  <si>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</si>
  <si>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</si>
  <si>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</si>
  <si>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</si>
  <si>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</si>
  <si>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</si>
  <si>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</si>
  <si>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</si>
  <si>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</si>
  <si>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</si>
  <si>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</si>
  <si>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</si>
  <si>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</si>
  <si>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</si>
  <si>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</si>
  <si>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</si>
  <si>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</si>
  <si>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</si>
  <si>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</si>
  <si>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</si>
  <si>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</si>
  <si>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</si>
  <si>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</si>
  <si>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</si>
  <si>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</si>
  <si>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</si>
  <si>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</si>
  <si>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</si>
  <si>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</si>
  <si>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</si>
  <si>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</si>
  <si>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</si>
  <si>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</si>
  <si>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</si>
  <si>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</si>
  <si>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</si>
  <si>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</si>
  <si>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</si>
  <si>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</si>
  <si>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</si>
  <si>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</si>
  <si>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</si>
  <si>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</si>
  <si>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</si>
  <si>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</si>
  <si>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</si>
  <si>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</si>
  <si>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</si>
  <si>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</si>
  <si>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</si>
  <si>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</si>
  <si>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</si>
  <si>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</si>
  <si>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</si>
  <si>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</si>
  <si>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</si>
  <si>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</si>
  <si>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</si>
  <si>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</si>
  <si>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</si>
  <si>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</si>
  <si>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</si>
  <si>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</si>
  <si>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</si>
  <si>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</si>
  <si>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</si>
  <si>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</si>
  <si>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</si>
  <si>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</si>
  <si>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</si>
  <si>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</si>
  <si>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</si>
  <si>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</si>
  <si>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</si>
  <si>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</si>
  <si>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</si>
  <si>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</si>
  <si>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</si>
  <si>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</si>
  <si>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</si>
  <si>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</si>
  <si>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</si>
  <si>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</si>
  <si>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</si>
  <si>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</si>
  <si>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</si>
  <si>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</si>
  <si>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</si>
  <si>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</si>
  <si>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</si>
  <si>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</si>
  <si>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</si>
  <si>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</si>
  <si>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</si>
  <si>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</si>
  <si>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</si>
  <si>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</si>
  <si>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</si>
  <si>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</si>
  <si>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</si>
  <si>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</si>
  <si>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</si>
  <si>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</si>
  <si>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</si>
  <si>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</si>
  <si>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</si>
  <si>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</si>
  <si>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</si>
  <si>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</si>
  <si>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</si>
  <si>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</si>
  <si>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</si>
  <si>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</si>
  <si>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</si>
  <si>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</si>
  <si>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</si>
  <si>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</si>
  <si>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</si>
  <si>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</si>
  <si>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</si>
  <si>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</si>
  <si>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</si>
  <si>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</si>
  <si>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</si>
  <si>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</si>
  <si>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</si>
  <si>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</si>
  <si>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</si>
  <si>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</si>
  <si>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</si>
  <si>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</si>
  <si>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</si>
  <si>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</si>
  <si>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</si>
  <si>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</si>
  <si>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</si>
  <si>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</si>
  <si>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</si>
  <si>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</si>
  <si>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</si>
  <si>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</si>
  <si>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</si>
  <si>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</si>
  <si>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</si>
  <si>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</si>
  <si>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</si>
  <si>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</si>
  <si>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</si>
  <si>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</si>
  <si>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</si>
  <si>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</si>
  <si>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</si>
  <si>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</si>
  <si>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</si>
  <si>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</si>
  <si>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</si>
  <si>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</si>
  <si>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</si>
  <si>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</si>
  <si>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</si>
  <si>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</si>
  <si>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</si>
  <si>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</si>
  <si>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</si>
  <si>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</si>
  <si>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</si>
  <si>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</si>
  <si>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</si>
  <si>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</si>
  <si>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</si>
  <si>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</si>
  <si>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</si>
  <si>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</si>
  <si>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</si>
  <si>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</si>
  <si>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</si>
  <si>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</si>
  <si>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</si>
  <si>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</si>
  <si>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</si>
  <si>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</si>
  <si>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</si>
  <si>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</si>
  <si>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</si>
  <si>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</si>
  <si>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</si>
  <si>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</si>
  <si>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</si>
  <si>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</si>
  <si>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</si>
  <si>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</si>
  <si>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</si>
  <si>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</si>
  <si>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</si>
  <si>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</si>
  <si>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</si>
  <si>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</si>
  <si>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</si>
  <si>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</si>
  <si>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</si>
  <si>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</si>
  <si>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</si>
  <si>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</si>
  <si>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</si>
  <si>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</si>
  <si>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</si>
  <si>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</si>
  <si>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</si>
  <si>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</si>
  <si>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</si>
  <si>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</si>
  <si>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</si>
  <si>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</si>
  <si>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</si>
  <si>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</si>
  <si>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</si>
  <si>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</si>
  <si>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</si>
  <si>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</si>
  <si>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</si>
  <si>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</si>
  <si>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</si>
  <si>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</si>
  <si>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</si>
  <si>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</si>
  <si>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</si>
  <si>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</si>
  <si>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</si>
  <si>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</si>
  <si>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</si>
  <si>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</si>
  <si>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</si>
  <si>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</si>
  <si>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</si>
  <si>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</si>
  <si>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</si>
  <si>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</si>
  <si>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</si>
  <si>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</si>
  <si>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</si>
  <si>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</si>
  <si>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</si>
  <si>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</si>
  <si>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</si>
  <si>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</si>
  <si>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</si>
  <si>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</si>
  <si>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</si>
  <si>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</si>
  <si>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</si>
  <si>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</si>
  <si>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</si>
  <si>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</si>
  <si>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</si>
  <si>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</si>
  <si>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</si>
  <si>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</si>
  <si>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</si>
  <si>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</si>
  <si>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</si>
  <si>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</si>
  <si>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</si>
  <si>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</si>
  <si>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</si>
  <si>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</si>
  <si>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</si>
  <si>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</si>
  <si>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</si>
  <si>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</si>
  <si>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</si>
  <si>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</si>
  <si>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</si>
  <si>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</si>
  <si>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</si>
  <si>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</si>
  <si>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</si>
  <si>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</si>
  <si>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</si>
  <si>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</si>
  <si>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</si>
  <si>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</si>
  <si>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</si>
  <si>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</si>
  <si>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</si>
  <si>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</si>
  <si>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</si>
  <si>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</si>
  <si>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</si>
  <si>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</si>
  <si>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</si>
  <si>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</si>
  <si>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</si>
  <si>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</si>
  <si>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</si>
  <si>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</si>
  <si>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</si>
  <si>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</si>
  <si>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</si>
  <si>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</si>
  <si>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</si>
  <si>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</si>
  <si>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</si>
  <si>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</si>
  <si>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</si>
  <si>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</si>
  <si>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</si>
  <si>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</si>
  <si>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</si>
  <si>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</si>
  <si>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</si>
  <si>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</si>
  <si>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</si>
  <si>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</si>
  <si>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</si>
  <si>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</si>
  <si>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</si>
  <si>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</si>
  <si>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</si>
  <si>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</si>
  <si>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</si>
  <si>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</si>
  <si>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</si>
  <si>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</si>
  <si>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</si>
  <si>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</si>
  <si>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</si>
  <si>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</si>
  <si>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</si>
  <si>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</si>
  <si>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</si>
  <si>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</si>
  <si>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</si>
  <si>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</si>
  <si>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</si>
  <si>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</si>
  <si>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</si>
  <si>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</si>
  <si>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</si>
  <si>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</si>
  <si>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</si>
  <si>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</si>
  <si>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</si>
  <si>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</si>
  <si>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</si>
  <si>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</si>
  <si>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</si>
  <si>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</si>
  <si>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</si>
  <si>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</si>
  <si>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</si>
  <si>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</si>
  <si>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</si>
  <si>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</si>
  <si>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</si>
  <si>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</si>
  <si>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</si>
  <si>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</si>
  <si>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</si>
  <si>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</si>
  <si>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</si>
  <si>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</si>
  <si>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</si>
  <si>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</si>
  <si>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</si>
  <si>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</si>
  <si>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</si>
  <si>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</si>
  <si>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</si>
  <si>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</si>
  <si>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</si>
  <si>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</si>
  <si>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</si>
  <si>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</si>
  <si>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</si>
  <si>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</si>
  <si>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</si>
  <si>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</si>
  <si>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</si>
  <si>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</si>
  <si>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</si>
  <si>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</si>
  <si>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</si>
  <si>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</si>
  <si>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</si>
  <si>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</si>
  <si>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</si>
  <si>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</si>
  <si>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</si>
  <si>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</si>
  <si>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</si>
  <si>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</si>
  <si>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</si>
  <si>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</si>
  <si>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</si>
  <si>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</si>
  <si>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</si>
  <si>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</si>
  <si>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</si>
  <si>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</si>
  <si>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</si>
  <si>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</si>
  <si>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</si>
  <si>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</si>
  <si>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</si>
  <si>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</si>
  <si>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</si>
  <si>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</si>
  <si>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</si>
  <si>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</si>
  <si>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</si>
  <si>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</si>
  <si>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</si>
  <si>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</si>
  <si>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</si>
  <si>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</si>
  <si>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</si>
  <si>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</si>
  <si>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</si>
  <si>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</si>
  <si>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</si>
  <si>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</si>
  <si>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</si>
  <si>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</si>
  <si>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</si>
  <si>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</si>
  <si>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</si>
  <si>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</si>
  <si>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</si>
  <si>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</si>
  <si>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</si>
  <si>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</si>
  <si>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</si>
  <si>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</si>
  <si>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</si>
  <si>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</si>
  <si>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</si>
  <si>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</si>
  <si>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</si>
  <si>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</si>
  <si>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</si>
  <si>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</si>
  <si>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</si>
  <si>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</si>
  <si>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</si>
  <si>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</si>
  <si>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</si>
  <si>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</si>
  <si>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</si>
  <si>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</si>
  <si>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</si>
  <si>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</si>
  <si>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</si>
  <si>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</si>
  <si>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</si>
  <si>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</si>
  <si>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</si>
  <si>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</si>
  <si>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</si>
  <si>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</si>
  <si>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</si>
  <si>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</si>
  <si>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</si>
  <si>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</si>
  <si>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</si>
  <si>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</si>
  <si>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</si>
  <si>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</si>
  <si>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</si>
  <si>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</si>
  <si>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</si>
  <si>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</si>
  <si>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</si>
  <si>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</si>
  <si>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</si>
  <si>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</si>
  <si>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</si>
  <si>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</si>
  <si>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</si>
  <si>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</si>
  <si>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</si>
  <si>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</si>
  <si>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</si>
  <si>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</si>
  <si>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</si>
  <si>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</si>
  <si>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</si>
  <si>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</si>
  <si>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</si>
  <si>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</si>
  <si>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</si>
  <si>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</si>
  <si>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</si>
  <si>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</si>
  <si>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</si>
  <si>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</si>
  <si>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</si>
  <si>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</si>
  <si>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</si>
  <si>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</si>
  <si>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</si>
  <si>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</si>
  <si>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</si>
  <si>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</si>
  <si>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</si>
  <si>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</si>
  <si>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</si>
  <si>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</si>
  <si>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</si>
  <si>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</si>
  <si>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</si>
  <si>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</si>
  <si>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</si>
  <si>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</si>
  <si>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</si>
  <si>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</si>
  <si>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</si>
  <si>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</si>
  <si>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</si>
  <si>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</si>
  <si>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</si>
  <si>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</si>
  <si>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</si>
  <si>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</si>
  <si>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</si>
  <si>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</si>
  <si>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</si>
  <si>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</si>
  <si>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</si>
  <si>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</si>
  <si>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</si>
  <si>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</si>
  <si>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</si>
  <si>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</si>
  <si>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</si>
  <si>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</si>
  <si>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</si>
  <si>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</si>
  <si>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</si>
  <si>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</si>
  <si>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</si>
  <si>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</si>
  <si>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</si>
  <si>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</si>
  <si>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</si>
  <si>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</si>
  <si>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</si>
  <si>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</si>
  <si>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</si>
  <si>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</si>
  <si>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</si>
  <si>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</si>
  <si>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</si>
  <si>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</si>
  <si>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</si>
  <si>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</si>
  <si>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</si>
  <si>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</si>
  <si>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</si>
  <si>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</si>
  <si>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</si>
  <si>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</si>
  <si>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</si>
  <si>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</si>
  <si>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</si>
  <si>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</si>
  <si>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</si>
  <si>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</si>
  <si>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</si>
  <si>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</si>
  <si>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</si>
  <si>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</si>
  <si>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</si>
  <si>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</si>
  <si>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</si>
  <si>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</si>
  <si>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</si>
  <si>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</si>
  <si>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</si>
  <si>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</si>
  <si>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</si>
  <si>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</si>
  <si>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</si>
  <si>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</si>
  <si>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</si>
  <si>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</si>
  <si>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</si>
  <si>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</si>
  <si>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</si>
  <si>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</si>
  <si>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</si>
  <si>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</si>
  <si>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</si>
  <si>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</si>
  <si>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</si>
  <si>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</si>
  <si>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</si>
  <si>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</si>
  <si>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</si>
  <si>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</si>
  <si>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</si>
  <si>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</si>
  <si>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</si>
  <si>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</si>
  <si>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</si>
  <si>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</si>
  <si>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</si>
  <si>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</si>
  <si>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</si>
  <si>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</si>
  <si>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</si>
  <si>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</si>
  <si>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</si>
  <si>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</si>
  <si>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</si>
  <si>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</si>
  <si>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</si>
  <si>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</si>
  <si>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</si>
  <si>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</si>
  <si>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</si>
  <si>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</si>
  <si>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</si>
  <si>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</si>
  <si>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</si>
  <si>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</si>
  <si>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</si>
  <si>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</si>
  <si>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</si>
  <si>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</si>
  <si>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</si>
  <si>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</si>
  <si>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</si>
  <si>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</si>
  <si>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</si>
  <si>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</si>
  <si>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</si>
  <si>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</si>
  <si>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</si>
  <si>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</si>
  <si>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</si>
  <si>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</si>
  <si>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</si>
  <si>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</si>
  <si>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</si>
  <si>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</si>
  <si>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</si>
  <si>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</si>
  <si>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</si>
  <si>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</si>
  <si>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</si>
  <si>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</si>
  <si>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</si>
  <si>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</si>
  <si>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</si>
  <si>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</si>
  <si>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</si>
  <si>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</si>
  <si>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</si>
  <si>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</si>
  <si>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</si>
  <si>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</si>
  <si>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</si>
  <si>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</si>
  <si>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</si>
  <si>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</si>
  <si>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</si>
  <si>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</si>
  <si>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</si>
  <si>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</si>
  <si>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</si>
  <si>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</si>
  <si>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</si>
  <si>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</si>
  <si>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</si>
  <si>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</si>
  <si>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</si>
  <si>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</si>
  <si>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</si>
  <si>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</si>
  <si>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</si>
  <si>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</si>
  <si>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</si>
  <si>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</si>
  <si>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</si>
  <si>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</si>
  <si>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</si>
  <si>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</si>
  <si>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</si>
  <si>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</si>
  <si>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</si>
  <si>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</si>
  <si>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</si>
  <si>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</si>
  <si>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</si>
  <si>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</si>
  <si>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</si>
  <si>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</si>
  <si>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</si>
  <si>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</si>
  <si>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</si>
  <si>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</si>
  <si>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</si>
  <si>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</si>
  <si>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</si>
  <si>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</si>
  <si>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</si>
  <si>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</si>
  <si>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</si>
  <si>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</si>
  <si>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</si>
  <si>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</si>
  <si>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</si>
  <si>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</si>
  <si>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</si>
  <si>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</si>
  <si>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</si>
  <si>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</si>
  <si>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</si>
  <si>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</si>
  <si>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</si>
  <si>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</si>
  <si>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</si>
  <si>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</si>
  <si>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</si>
  <si>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</si>
  <si>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</si>
  <si>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</si>
  <si>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</si>
  <si>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</si>
  <si>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</si>
  <si>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</si>
  <si>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</si>
  <si>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</si>
  <si>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</si>
  <si>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</si>
  <si>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</si>
  <si>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</si>
  <si>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</si>
  <si>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</si>
  <si>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</si>
  <si>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</si>
  <si>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</si>
  <si>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</si>
  <si>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</si>
  <si>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</si>
  <si>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</si>
  <si>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</si>
  <si>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</si>
  <si>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</si>
  <si>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</si>
  <si>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</si>
  <si>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</si>
  <si>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</si>
  <si>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</si>
  <si>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</si>
  <si>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</si>
  <si>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</si>
  <si>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</si>
  <si>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</si>
  <si>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</si>
  <si>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</si>
  <si>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</si>
  <si>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</si>
  <si>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</si>
  <si>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</si>
  <si>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</si>
  <si>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</si>
  <si>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</si>
  <si>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</si>
  <si>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</si>
  <si>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</si>
  <si>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</si>
  <si>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</si>
  <si>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</si>
  <si>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</si>
  <si>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</si>
  <si>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</si>
  <si>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</si>
  <si>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</si>
  <si>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</si>
  <si>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</si>
  <si>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</si>
  <si>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</si>
  <si>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</si>
  <si>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</si>
  <si>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</si>
  <si>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</si>
  <si>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</si>
  <si>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</si>
  <si>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</si>
  <si>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</si>
  <si>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</si>
  <si>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</si>
  <si>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</si>
  <si>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</si>
  <si>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</si>
  <si>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</si>
  <si>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</si>
  <si>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</si>
  <si>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</si>
  <si>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</si>
  <si>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</si>
  <si>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</si>
  <si>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</si>
  <si>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</si>
  <si>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</si>
  <si>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</si>
  <si>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</si>
  <si>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</si>
  <si>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</si>
  <si>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</si>
  <si>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</si>
  <si>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</si>
  <si>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</si>
  <si>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</si>
  <si>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</si>
  <si>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</si>
  <si>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</si>
  <si>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</si>
  <si>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</si>
  <si>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</si>
  <si>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</si>
  <si>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</si>
  <si>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</si>
  <si>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</si>
  <si>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</si>
  <si>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</si>
  <si>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</si>
  <si>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</si>
  <si>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</si>
  <si>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</si>
  <si>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</si>
  <si>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</si>
  <si>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</si>
  <si>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</si>
  <si>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</si>
  <si>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</si>
  <si>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</si>
  <si>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</si>
  <si>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</si>
  <si>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</si>
  <si>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</si>
  <si>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</si>
  <si>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</si>
  <si>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</si>
  <si>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</si>
  <si>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</si>
  <si>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</si>
  <si>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</si>
  <si>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</si>
  <si>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</si>
  <si>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</si>
  <si>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</si>
  <si>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</si>
  <si>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</si>
  <si>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</si>
  <si>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</si>
  <si>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</si>
  <si>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</si>
  <si>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</si>
  <si>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</si>
  <si>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</si>
  <si>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</si>
  <si>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</si>
  <si>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</si>
  <si>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</si>
  <si>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</si>
  <si>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</si>
  <si>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</si>
  <si>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</si>
  <si>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</si>
  <si>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</si>
  <si>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</si>
  <si>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</si>
  <si>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</si>
  <si>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</si>
  <si>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</si>
  <si>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</si>
  <si>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</si>
  <si>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</si>
  <si>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</si>
  <si>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</si>
  <si>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</si>
  <si>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</si>
  <si>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</si>
  <si>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</si>
  <si>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</si>
  <si>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</si>
  <si>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</si>
  <si>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</si>
  <si>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</si>
  <si>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</si>
  <si>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</si>
  <si>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</si>
  <si>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</si>
  <si>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</si>
  <si>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</si>
  <si>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</si>
  <si>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</si>
  <si>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</si>
  <si>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</si>
  <si>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</si>
  <si>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</si>
  <si>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</si>
  <si>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</si>
  <si>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</si>
  <si>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</si>
  <si>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</si>
  <si>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</si>
  <si>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</si>
  <si>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</si>
  <si>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</si>
  <si>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</si>
  <si>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</si>
  <si>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</si>
  <si>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</si>
  <si>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</si>
  <si>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</si>
  <si>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</si>
  <si>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</si>
  <si>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</si>
  <si>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</si>
  <si>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</si>
  <si>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</si>
  <si>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</si>
  <si>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</si>
  <si>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</si>
  <si>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</si>
  <si>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</si>
  <si>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</si>
  <si>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</si>
  <si>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</si>
  <si>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</si>
  <si>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</si>
  <si>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</si>
  <si>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</si>
  <si>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</si>
  <si>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</si>
  <si>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</si>
  <si>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</si>
  <si>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</si>
  <si>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</si>
  <si>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</si>
  <si>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</si>
  <si>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</si>
  <si>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</si>
  <si>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</si>
  <si>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</si>
  <si>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</si>
  <si>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</si>
  <si>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</si>
  <si>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</si>
  <si>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</si>
  <si>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</si>
  <si>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</si>
  <si>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</si>
  <si>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</si>
  <si>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</si>
  <si>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</si>
  <si>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</si>
  <si>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</si>
  <si>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</si>
  <si>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</si>
  <si>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</si>
  <si>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</si>
  <si>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</si>
  <si>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</si>
  <si>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</si>
  <si>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</si>
  <si>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</si>
  <si>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</si>
  <si>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</si>
  <si>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</si>
  <si>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</si>
  <si>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</si>
  <si>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</si>
  <si>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</si>
  <si>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</si>
  <si>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</si>
  <si>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</si>
  <si>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</si>
  <si>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</si>
  <si>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</si>
  <si>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</si>
  <si>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</si>
  <si>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</si>
  <si>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</si>
  <si>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</si>
  <si>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</si>
  <si>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</si>
  <si>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</si>
  <si>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</si>
  <si>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</si>
  <si>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</si>
  <si>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</si>
  <si>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</si>
  <si>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</si>
  <si>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</si>
  <si>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</si>
  <si>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</si>
  <si>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</si>
  <si>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</si>
  <si>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</si>
  <si>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</si>
  <si>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</si>
  <si>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</si>
  <si>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</si>
  <si>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</si>
  <si>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</si>
  <si>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</si>
  <si>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</si>
  <si>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</si>
  <si>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</si>
  <si>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</si>
  <si>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</si>
  <si>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</si>
  <si>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</si>
  <si>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</si>
  <si>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</si>
  <si>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</si>
  <si>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</si>
  <si>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</si>
  <si>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</si>
  <si>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</si>
  <si>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</si>
  <si>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</si>
  <si>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</si>
  <si>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</si>
  <si>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</si>
  <si>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</si>
  <si>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</si>
  <si>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</si>
  <si>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</si>
  <si>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</si>
  <si>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</si>
  <si>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</si>
  <si>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</si>
  <si>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</si>
  <si>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</si>
  <si>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</si>
  <si>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</si>
  <si>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</si>
  <si>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</si>
  <si>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</si>
  <si>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</si>
  <si>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</si>
  <si>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</si>
  <si>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</si>
  <si>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</si>
  <si>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</si>
  <si>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</si>
  <si>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</si>
  <si>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</si>
  <si>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</si>
  <si>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</si>
  <si>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</si>
  <si>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</si>
  <si>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</si>
  <si>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</si>
  <si>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</si>
  <si>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</si>
  <si>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</si>
  <si>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</si>
  <si>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</si>
  <si>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</si>
  <si>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</si>
  <si>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</si>
  <si>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</si>
  <si>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</si>
  <si>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</si>
  <si>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</si>
  <si>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</si>
  <si>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</si>
  <si>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</si>
  <si>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</si>
  <si>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</si>
  <si>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</si>
  <si>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</si>
  <si>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</si>
  <si>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</si>
  <si>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</si>
  <si>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</si>
  <si>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</si>
  <si>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</si>
  <si>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</si>
  <si>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</si>
  <si>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</si>
  <si>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</si>
  <si>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</si>
  <si>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</si>
  <si>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</si>
  <si>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</si>
  <si>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</si>
  <si>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</si>
  <si>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</si>
  <si>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</si>
  <si>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</si>
  <si>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</si>
  <si>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</si>
  <si>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</si>
  <si>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</si>
  <si>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</si>
  <si>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</si>
  <si>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</si>
  <si>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</si>
  <si>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</si>
  <si>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</si>
  <si>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</si>
  <si>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</si>
  <si>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</si>
  <si>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</si>
  <si>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</si>
  <si>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</si>
  <si>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</si>
  <si>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</si>
  <si>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</si>
  <si>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</si>
  <si>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</si>
  <si>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</si>
  <si>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</si>
  <si>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</si>
  <si>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</si>
  <si>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</si>
  <si>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</si>
  <si>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</si>
  <si>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</si>
  <si>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</si>
  <si>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</si>
  <si>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</si>
  <si>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</si>
  <si>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</si>
  <si>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</si>
  <si>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</si>
  <si>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</si>
  <si>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</si>
  <si>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</si>
  <si>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</si>
  <si>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</si>
  <si>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</si>
  <si>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</si>
  <si>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</si>
  <si>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</si>
  <si>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</si>
  <si>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</si>
  <si>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</si>
  <si>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</si>
  <si>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</si>
  <si>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</si>
  <si>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</si>
  <si>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</si>
  <si>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</si>
  <si>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</si>
  <si>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</si>
  <si>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</si>
  <si>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</si>
  <si>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</si>
  <si>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</si>
  <si>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</si>
  <si>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</si>
  <si>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</si>
  <si>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</si>
  <si>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</si>
  <si>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</si>
  <si>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</si>
  <si>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</si>
  <si>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</si>
  <si>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</si>
  <si>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</si>
  <si>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</si>
  <si>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</si>
  <si>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</si>
  <si>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</si>
  <si>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</si>
  <si>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</si>
  <si>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</si>
  <si>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</si>
  <si>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</si>
  <si>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</si>
  <si>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</si>
  <si>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</si>
  <si>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</si>
  <si>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</si>
  <si>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</si>
  <si>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</si>
  <si>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</si>
  <si>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</si>
  <si>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</si>
  <si>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</si>
  <si>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</si>
  <si>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</si>
  <si>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</si>
  <si>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</si>
  <si>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</si>
  <si>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</si>
  <si>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</si>
  <si>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</si>
  <si>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</si>
  <si>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</si>
  <si>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</si>
  <si>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</si>
  <si>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</si>
  <si>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</si>
  <si>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</si>
  <si>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</si>
  <si>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</si>
  <si>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</si>
  <si>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</si>
  <si>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</si>
  <si>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</si>
  <si>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</si>
  <si>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</si>
  <si>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</si>
  <si>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</si>
  <si>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</si>
  <si>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</si>
  <si>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</si>
  <si>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</si>
  <si>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</si>
  <si>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</si>
  <si>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</si>
  <si>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</si>
  <si>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</si>
  <si>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</si>
  <si>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</si>
  <si>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</si>
  <si>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</si>
  <si>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</si>
  <si>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</si>
  <si>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</si>
  <si>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</si>
  <si>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</si>
  <si>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</si>
  <si>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</si>
  <si>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</si>
  <si>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</si>
  <si>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</si>
  <si>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</si>
  <si>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</si>
  <si>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</si>
  <si>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</si>
  <si>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</si>
  <si>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</si>
  <si>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</si>
  <si>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</si>
  <si>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</si>
  <si>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</si>
  <si>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</si>
  <si>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</si>
  <si>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</si>
  <si>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</si>
  <si>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</si>
  <si>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</si>
  <si>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</si>
  <si>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</si>
  <si>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</si>
  <si>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</si>
  <si>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</si>
  <si>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</si>
  <si>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</si>
  <si>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</si>
  <si>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</si>
  <si>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</si>
  <si>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</si>
  <si>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</si>
  <si>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</si>
  <si>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</si>
  <si>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</si>
  <si>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</si>
  <si>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</si>
  <si>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</si>
  <si>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</si>
  <si>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</si>
  <si>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</si>
  <si>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</si>
  <si>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</si>
  <si>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</si>
  <si>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</si>
  <si>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</si>
  <si>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</si>
  <si>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</si>
  <si>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</si>
  <si>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</si>
  <si>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</si>
  <si>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</si>
  <si>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</si>
  <si>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</si>
  <si>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</si>
  <si>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</si>
  <si>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</si>
  <si>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</si>
  <si>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</si>
  <si>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</si>
  <si>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</si>
  <si>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</si>
  <si>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</si>
  <si>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</si>
  <si>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</si>
  <si>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</si>
  <si>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</si>
  <si>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</si>
  <si>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</si>
  <si>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</si>
  <si>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</si>
  <si>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</si>
  <si>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</si>
  <si>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</si>
  <si>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</si>
  <si>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</si>
  <si>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</si>
  <si>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</si>
  <si>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</si>
  <si>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</si>
  <si>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</si>
  <si>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</si>
  <si>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</si>
  <si>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</si>
  <si>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</si>
  <si>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</si>
  <si>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</si>
  <si>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</si>
  <si>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</si>
  <si>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</si>
  <si>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</si>
  <si>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</si>
  <si>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</si>
  <si>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</si>
  <si>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</si>
  <si>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</si>
  <si>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</si>
  <si>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</si>
  <si>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</si>
  <si>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</si>
  <si>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</si>
  <si>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</si>
  <si>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</si>
  <si>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</si>
  <si>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</si>
  <si>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</si>
  <si>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</si>
  <si>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</si>
  <si>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</si>
  <si>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</si>
  <si>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</si>
  <si>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</si>
  <si>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</si>
  <si>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</si>
  <si>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</si>
  <si>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</si>
  <si>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</si>
  <si>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</si>
  <si>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</si>
  <si>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</si>
  <si>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</si>
  <si>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</si>
  <si>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</si>
  <si>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</si>
  <si>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</si>
  <si>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</si>
  <si>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</si>
  <si>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</si>
  <si>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</si>
  <si>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</si>
  <si>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</si>
  <si>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</si>
  <si>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</si>
  <si>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</si>
  <si>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</si>
  <si>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</si>
  <si>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</si>
  <si>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</si>
  <si>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</si>
  <si>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</si>
  <si>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</si>
  <si>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</si>
  <si>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</si>
  <si>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</si>
  <si>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</si>
  <si>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</si>
  <si>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</si>
  <si>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</si>
  <si>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</si>
  <si>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</si>
  <si>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</si>
  <si>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</si>
  <si>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</si>
  <si>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</si>
  <si>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</si>
  <si>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</si>
  <si>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</si>
  <si>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</si>
  <si>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</si>
  <si>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</si>
  <si>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</si>
  <si>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</si>
  <si>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</si>
  <si>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</si>
  <si>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</si>
  <si>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</si>
  <si>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</si>
  <si>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</si>
  <si>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</si>
  <si>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</si>
  <si>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</si>
  <si>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</si>
  <si>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</si>
  <si>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</si>
  <si>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</si>
  <si>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</si>
  <si>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</si>
  <si>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</si>
  <si>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</si>
  <si>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</si>
  <si>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</si>
  <si>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</si>
  <si>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</si>
  <si>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</si>
  <si>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</si>
  <si>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</si>
  <si>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</si>
  <si>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</si>
  <si>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</si>
  <si>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</si>
  <si>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</si>
  <si>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</si>
  <si>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</si>
  <si>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</si>
  <si>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</si>
  <si>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</si>
  <si>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</si>
  <si>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</si>
  <si>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</si>
  <si>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</si>
  <si>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</si>
  <si>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</si>
  <si>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</si>
  <si>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</si>
  <si>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</si>
  <si>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</si>
  <si>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</si>
  <si>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</si>
  <si>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</si>
  <si>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</si>
  <si>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</si>
  <si>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</si>
  <si>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</si>
  <si>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</si>
  <si>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</si>
  <si>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</si>
  <si>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</si>
  <si>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</si>
  <si>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</si>
  <si>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</si>
  <si>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</si>
  <si>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</si>
  <si>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</si>
  <si>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</si>
  <si>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</si>
  <si>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</si>
  <si>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</si>
  <si>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</si>
  <si>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</si>
  <si>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</si>
  <si>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</si>
  <si>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</si>
  <si>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</si>
  <si>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</si>
  <si>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</si>
  <si>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</si>
  <si>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</si>
  <si>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</si>
  <si>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</si>
  <si>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</si>
  <si>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</si>
  <si>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</si>
  <si>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</si>
  <si>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</si>
  <si>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</si>
  <si>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</si>
  <si>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</si>
  <si>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</si>
  <si>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</si>
  <si>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</si>
  <si>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</si>
  <si>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</si>
  <si>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</si>
  <si>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</si>
  <si>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</si>
  <si>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</si>
  <si>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</si>
  <si>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</si>
  <si>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</si>
  <si>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</si>
  <si>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</si>
  <si>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</si>
  <si>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</si>
  <si>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</si>
  <si>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</si>
  <si>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</si>
  <si>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</si>
  <si>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</si>
  <si>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</si>
  <si>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</si>
  <si>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</si>
  <si>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</si>
  <si>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</si>
  <si>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</si>
  <si>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</si>
  <si>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</si>
  <si>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</si>
  <si>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</si>
  <si>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</si>
  <si>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</si>
  <si>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</si>
  <si>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</si>
  <si>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</si>
  <si>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</si>
  <si>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</si>
  <si>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</si>
  <si>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</si>
  <si>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</si>
  <si>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</si>
  <si>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</si>
  <si>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</si>
  <si>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</si>
  <si>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</si>
  <si>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</si>
  <si>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</si>
  <si>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</si>
  <si>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</si>
  <si>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</si>
  <si>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</si>
  <si>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</si>
  <si>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</si>
  <si>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</si>
  <si>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</si>
  <si>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</si>
  <si>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</si>
  <si>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</si>
  <si>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</si>
  <si>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</si>
  <si>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</si>
  <si>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</si>
  <si>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</si>
  <si>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</si>
  <si>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</si>
  <si>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</si>
  <si>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</si>
  <si>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</si>
  <si>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</si>
  <si>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</si>
  <si>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</si>
  <si>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</si>
  <si>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</si>
  <si>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</si>
  <si>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</si>
  <si>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</si>
  <si>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</si>
  <si>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</si>
  <si>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</si>
  <si>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</si>
  <si>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</si>
  <si>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</si>
  <si>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</si>
  <si>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</si>
  <si>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</si>
  <si>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</si>
  <si>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</si>
  <si>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</si>
  <si>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</si>
  <si>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</si>
  <si>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</si>
  <si>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</si>
  <si>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</si>
  <si>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</si>
  <si>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</si>
  <si>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</si>
  <si>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</si>
  <si>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</si>
  <si>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</si>
  <si>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</si>
  <si>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</si>
  <si>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</si>
  <si>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</si>
  <si>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</si>
  <si>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</si>
  <si>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</si>
  <si>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</si>
  <si>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</si>
  <si>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</si>
  <si>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</si>
  <si>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</si>
  <si>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</si>
  <si>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</si>
  <si>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</si>
  <si>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</si>
  <si>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</si>
  <si>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</si>
  <si>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</si>
  <si>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</si>
  <si>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</si>
  <si>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</si>
  <si>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</si>
  <si>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</si>
  <si>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</si>
  <si>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</si>
  <si>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</si>
  <si>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</si>
  <si>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</si>
  <si>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</si>
  <si>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</si>
  <si>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</si>
  <si>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</si>
  <si>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</si>
  <si>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</si>
  <si>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</si>
  <si>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</si>
  <si>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</si>
  <si>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</si>
  <si>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</si>
  <si>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</si>
  <si>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</si>
  <si>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</si>
  <si>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</si>
  <si>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</si>
  <si>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</si>
  <si>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</si>
  <si>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</si>
  <si>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</si>
  <si>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</si>
  <si>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</si>
  <si>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</si>
  <si>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</si>
  <si>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</si>
  <si>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</si>
  <si>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</si>
  <si>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</si>
  <si>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</si>
  <si>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</si>
  <si>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</si>
  <si>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</si>
  <si>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</si>
  <si>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</si>
  <si>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</si>
  <si>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</si>
  <si>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</si>
  <si>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</si>
  <si>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</si>
  <si>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</si>
  <si>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</si>
  <si>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</si>
  <si>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</si>
  <si>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</si>
  <si>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</si>
  <si>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</si>
  <si>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</si>
  <si>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</si>
  <si>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PCM-20251005-00001351</t>
  </si>
  <si>
    <t xml:space="preserve">ETA 40 min </t>
  </si>
  <si>
    <t>PCM-20251005-00001368</t>
  </si>
  <si>
    <t>EM team was at site and connected PG and turn off 5G due to load issue</t>
  </si>
  <si>
    <t>PCM-20251005-00001465</t>
  </si>
  <si>
    <t>EM team on the way ETA 90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</si>
  <si>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</si>
  <si>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</si>
  <si>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</si>
  <si>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</si>
  <si>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</si>
  <si>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</si>
  <si>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</si>
  <si>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</si>
  <si>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t>
  </si>
  <si>
    <t xml:space="preserve"> PCM-20251005-00001247 </t>
  </si>
  <si>
    <t>SCECO team disconnected power due to pending billing issue</t>
  </si>
  <si>
    <t xml:space="preserve"> PCM-20251005-00001409 </t>
  </si>
  <si>
    <t>EM team on the way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</si>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</sst>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7" totalsRowShown="0" headerRowDxfId="157" dataDxfId="156" headerRowBorderDxfId="154" tableBorderDxfId="155" totalsRowBorderDxfId="153">
  <autoFilter ref="A1:CJ2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 totalsRowShown="0" headerRowDxfId="48" dataDxfId="47" headerRowBorderDxfId="45" tableBorderDxfId="46" totalsRowBorderDxfId="44">
  <autoFilter ref="A1:L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0" totalsRowShown="0" headerRowDxfId="31" dataDxfId="30" headerRowBorderDxfId="28" tableBorderDxfId="29">
  <autoFilter ref="A1:L1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9" totalsRowShown="0" headerRowDxfId="15" dataDxfId="14" headerRowBorderDxfId="12" tableBorderDxfId="13">
  <autoFilter ref="A1:L2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272.46472048611031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45935.413146412036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45935.413146412036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45935.413146412036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45935.413146412036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45935.413146412036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45935.413146412036</v>
      </c>
      <c r="H8" s="68"/>
      <c r="I8" s="73" t="str">
        <f>IFERROR(VLOOKUP(D8,DB!A:F,6,0),"")</f>
        <v/>
      </c>
      <c r="J8" s="73" t="str">
        <f>IFERROR(VLOOKUP(D8,DB!A:G,7,0),"")</f>
        <v/>
      </c>
      <c r="K8" s="69"/>
      <c r="L8" s="70" t="str">
        <f>IFERROR(VLOOKUP(D8,DB!A:I,9,0),"")</f>
        <v/>
      </c>
    </row>
    <row r="9" spans="1:12" ht="15" customHeight="1">
      <c r="A9" s="142"/>
      <c r="B9" s="143" t="str">
        <f>IFERROR(VLOOKUP(D9,DB!A:K,11,0),"")</f>
        <v/>
      </c>
      <c r="C9" s="143"/>
      <c r="D9" s="143"/>
      <c r="E9" s="144"/>
      <c r="F9" s="145"/>
      <c r="G9" s="146">
        <f ca="1">IFERROR(NOW()-F9,"")</f>
        <v>45935.413146412036</v>
      </c>
      <c r="H9" s="145"/>
      <c r="I9" s="143" t="str">
        <f>IFERROR(VLOOKUP(D9,DB!A:F,6,0),"")</f>
        <v/>
      </c>
      <c r="J9" s="143" t="str">
        <f>IFERROR(VLOOKUP(D9,DB!A:G,7,0),"")</f>
        <v/>
      </c>
      <c r="K9" s="147"/>
      <c r="L9" s="148" t="str">
        <f>IFERROR(VLOOKUP(D9,DB!A:I,9,0),"")</f>
        <v/>
      </c>
    </row>
    <row r="10" spans="1:12" ht="15" customHeight="1">
      <c r="A10" s="142"/>
      <c r="B10" s="143" t="str">
        <f>IFERROR(VLOOKUP(D10,DB!A:K,11,0),"")</f>
        <v/>
      </c>
      <c r="C10" s="143"/>
      <c r="D10" s="143"/>
      <c r="E10" s="144"/>
      <c r="F10" s="145"/>
      <c r="G10" s="146">
        <f ca="1">IFERROR(NOW()-F10,"")</f>
        <v>45935.413146412036</v>
      </c>
      <c r="H10" s="145"/>
      <c r="I10" s="143" t="str">
        <f>IFERROR(VLOOKUP(D10,DB!A:F,6,0),"")</f>
        <v/>
      </c>
      <c r="J10" s="143" t="str">
        <f>IFERROR(VLOOKUP(D10,DB!A:G,7,0),"")</f>
        <v/>
      </c>
      <c r="K10" s="147"/>
      <c r="L10" s="148" t="str">
        <f>IFERROR(VLOOKUP(D10,DB!A:I,9,0),"")</f>
        <v/>
      </c>
    </row>
    <row r="11" spans="1:12" ht="15" customHeight="1">
      <c r="A11" s="63"/>
      <c r="B11" s="73" t="str">
        <f>IFERROR(VLOOKUP(D11,DB!A:K,11,0),"")</f>
        <v/>
      </c>
      <c r="C11" s="64"/>
      <c r="D11" s="64"/>
      <c r="E11" s="65"/>
      <c r="F11" s="66"/>
      <c r="G11" s="67">
        <f ca="1">IFERROR(NOW()-F11,"")</f>
        <v>45935.413146412036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45935.413146412036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45935.413146412036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45935.413146412036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45935.413146412036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45935.413146412036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45935.413146412036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45935.413146412036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45935.413146412036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45935.413146412036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45935.413146412036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45935.413146412036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45935.413146412036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45935.413146412036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45935.413146412036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45935.413146412036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45935.413146412036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45935.413146412036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45935.413146412036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45935.413146412036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45935.413146412036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45935.413146412036</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A976FB7-4964-43DE-ABF2-7762F5BEA6D0}"/>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7"/>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243.76136400462565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128.68606307870505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110.41330844907498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27558</v>
      </c>
      <c r="E6" s="131" t="s">
        <v>38964</v>
      </c>
      <c r="F6" s="132">
        <v>45935.368587962963</v>
      </c>
      <c r="G6" s="133">
        <f ca="1">IFERROR(NOW()-F6,"-")</f>
        <v>4.4558449073520023E-2</v>
      </c>
      <c r="H6" s="132">
        <v>45935.359560185185</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45935.413146412036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45935.413146412036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45935.413146412036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45935.413146412036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45935.413146412036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45935.413146412036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45935.413146412036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49"/>
      <c r="E14" s="131"/>
      <c r="F14" s="132"/>
      <c r="G14" s="133">
        <f ca="1">IFERROR(NOW()-F14,"-")</f>
        <v>45935.413146412036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45935.413146412036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45935.413146412036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45935.413146412036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45935.413146412036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45935.413146412036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45935.413146412036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45935.413146412036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45935.413146412036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45935.413146412036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45935.413146412036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45935.413146412036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45935.413146412036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45935.413146412036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45935.413146412036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45935.413146412036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45935.413146412036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45935.413146412036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45935.413146412036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45935.413146412036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45935.413146412036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45935.413146412036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45935.413146412036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45935.413146412036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45935.413146412036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45935.413146412036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45935.413146412036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45935.413146412036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45935.413146412036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45935.413146412036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45935.413146412036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45935.413146412036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45935.413146412036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45935.413146412036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45935.413146412036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45935.413146412036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45935.413146412036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45935.413146412036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45935.413146412036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45935.413146412036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45935.413146412036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45935.413146412036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45935.413146412036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45935.413146412036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45935.413146412036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45935.413146412036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45935.413146412036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45935.413146412036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45935.413146412036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45935.413146412036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45935.413146412036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45935.413146412036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45935.413146412036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45935.413146412036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45935.413146412036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45935.413146412036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45935.413146412036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45935.413146412036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45935.413146412036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45935.413146412036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45935.413146412036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45935.413146412036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45935.413146412036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45935.413146412036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45935.413146412036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45935.413146412036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45935.413146412036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45935.413146412036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45935.413146412036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45935.413146412036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45935.413146412036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45935.413146412036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45935.413146412036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45935.413146412036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45935.413146412036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45935.413146412036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45935.413146412036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45935.413146412036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45935.413146412036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45935.413146412036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45935.413146412036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45935.413146412036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45935.413146412036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45935.413146412036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45935.413146412036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45935.413146412036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45935.413146412036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45935.413146412036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45935.413146412036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45935.413146412036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45935.413146412036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45935.413146412036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45935.413146412036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45935.413146412036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45935.413146412036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45935.413146412036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45935.413146412036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45935.413146412036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45935.413146412036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45935.413146412036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45935.413146412036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45935.413146412036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45935.413146412036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45935.413146412036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45935.413146412036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45935.413146412036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45935.413146412036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45935.413146412036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45935.413146412036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45935.413146412036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45935.413146412036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45935.413146412036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45935.413146412036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45935.413146412036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45935.413146412036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45935.413146412036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45935.413146412036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45935.413146412036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45935.413146412036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45935.413146412036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45935.413146412036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45935.413146412036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45935.413146412036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45935.413146412036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45935.413146412036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45935.413146412036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45935.413146412036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45935.413146412036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45935.413146412036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45935.413146412036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45935.413146412036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45935.413146412036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45935.413146412036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45935.413146412036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45935.413146412036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45935.413146412036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45935.413146412036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45935.413146412036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45935.413146412036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45935.413146412036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45935.413146412036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45935.413146412036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45935.413146412036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45935.413146412036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45935.413146412036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45935.413146412036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45935.413146412036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45935.413146412036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45935.413146412036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45935.413146412036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45935.413146412036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45935.413146412036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45935.413146412036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45935.413146412036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45935.413146412036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45935.413146412036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45935.413146412036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45935.413146412036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45935.413146412036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45935.413146412036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45935.413146412036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45935.413146412036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45935.413146412036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45935.413146412036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45935.413146412036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45935.413146412036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45935.413146412036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45935.413146412036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45935.413146412036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45935.413146412036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45935.413146412036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45935.413146412036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45935.413146412036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45935.413146412036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45935.413146412036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45935.413146412036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45935.413146412036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45935.413146412036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45935.413146412036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45935.413146412036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45935.413146412036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45935.413146412036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45935.413146412036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45935.413146412036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45935.413146412036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45935.413146412036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45935.413146412036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45935.413146412036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45935.413146412036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45935.413146412036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45935.413146412036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45935.413146412036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45935.413146412036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45935.413146412036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45935.413146412036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45935.413146412036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45935.413146412036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45935.413146412036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45935.413146412036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45935.413146412036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45935.413146412036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45935.413146412036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45935.413146412036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45935.413146412036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45935.413146412036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45935.413146412036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45935.413146412036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45935.413146412036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45935.413146412036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45935.413146412036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45935.413146412036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45935.413146412036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45935.413146412036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45935.413146412036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45935.413146412036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45935.413146412036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45935.413146412036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45935.413146412036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45935.413146412036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45935.413146412036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45935.413146412036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45935.413146412036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45935.413146412036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45935.413146412036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45935.413146412036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45935.413146412036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45935.413146412036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45935.413146412036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45935.413146412036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45935.413146412036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45935.413146412036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45935.413146412036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45935.413146412036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45935.413146412036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45935.413146412036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45935.413146412036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45935.413146412036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45935.413146412036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45935.413146412036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45935.413146412036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45935.413146412036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45935.413146412036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45935.413146412036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45935.413146412036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45935.413146412036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45935.413146412036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45935.413146412036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45935.413146412036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45935.413146412036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45935.413146412036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45935.413146412036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45935.413146412036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45935.413146412036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45935.413146412036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45935.413146412036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45935.413146412036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45935.413146412036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45935.413146412036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45935.413146412036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45935.413146412036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45935.413146412036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45935.413146412036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45935.413146412036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45935.413146412036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45935.413146412036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45935.413146412036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45935.413146412036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45935.413146412036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45935.413146412036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45935.413146412036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45935.413146412036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45935.413146412036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45935.413146412036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45935.413146412036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45935.413146412036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45935.413146412036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45935.413146412036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45935.413146412036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45935.413146412036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45935.413146412036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45935.413146412036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45935.413146412036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45935.413146412036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45935.413146412036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sheetData>
  <dataValidations count="2">
    <dataValidation allowBlank="1" showInputMessage="1" showErrorMessage="1" sqref="E1" xr:uid="{4D935161-CDD3-4592-B877-3FB59C99E142}"/>
    <dataValidation type="list" allowBlank="1" showInputMessage="1" showErrorMessage="1" sqref="E3:E2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39054</v>
      </c>
      <c r="B2" s="75" t="str">
        <f>IFERROR(VLOOKUP(D2,DB!A:K,11,0),"")</f>
        <v>R3</v>
      </c>
      <c r="C2" s="18">
        <v>1</v>
      </c>
      <c r="D2" s="18" t="s">
        <v>11543</v>
      </c>
      <c r="E2" s="18" t="s">
        <v>38964</v>
      </c>
      <c r="F2" s="141">
        <v>45935.374467592592</v>
      </c>
      <c r="G2" s="21">
        <f t="shared" ref="G2:G52" ca="1" si="0">IFERROR(NOW()-F2,"-")</f>
        <v>3.86788194446126E-2</v>
      </c>
      <c r="H2" s="141">
        <v>45935.277465277781</v>
      </c>
      <c r="I2" s="19" t="str">
        <f>IFERROR(VLOOKUP(D2,DB!A:F,6,0),"")</f>
        <v>SCECO</v>
      </c>
      <c r="J2" s="18" t="str">
        <f>IFERROR(VLOOKUP(D2,DB!A:G,7,0),"")</f>
        <v>Weak</v>
      </c>
      <c r="K2" s="50" t="s">
        <v>39055</v>
      </c>
      <c r="L2" s="23" t="str">
        <f>IFERROR(VLOOKUP(D2,DB!A:I,9,0),"")</f>
        <v>Latis</v>
      </c>
    </row>
    <row r="3" spans="1:13" ht="15" customHeight="1">
      <c r="A3" s="19" t="s">
        <v>39056</v>
      </c>
      <c r="B3" s="75" t="str">
        <f>IFERROR(VLOOKUP(D3,DB!A:K,11,0),"")</f>
        <v>R3</v>
      </c>
      <c r="C3" s="18">
        <v>3</v>
      </c>
      <c r="D3" s="18" t="s">
        <v>23651</v>
      </c>
      <c r="E3" s="18" t="s">
        <v>38964</v>
      </c>
      <c r="F3" s="22">
        <v>45935.399583333332</v>
      </c>
      <c r="G3" s="21">
        <f t="shared" ca="1" si="0"/>
        <v>1.3563078704464715E-2</v>
      </c>
      <c r="H3" s="22">
        <v>45935.393252314818</v>
      </c>
      <c r="I3" s="19" t="str">
        <f>IFERROR(VLOOKUP(D3,DB!A:F,6,0),"")</f>
        <v>SCECO</v>
      </c>
      <c r="J3" s="18" t="str">
        <f>IFERROR(VLOOKUP(D3,DB!A:G,7,0),"")</f>
        <v>Dead</v>
      </c>
      <c r="K3" s="50" t="s">
        <v>39057</v>
      </c>
      <c r="L3" s="23" t="str">
        <f>IFERROR(VLOOKUP(D3,DB!A:I,9,0),"")</f>
        <v>Latis</v>
      </c>
    </row>
    <row r="4" spans="1:13" ht="15" customHeight="1">
      <c r="A4" s="19"/>
      <c r="B4" s="75" t="str">
        <f>IFERROR(VLOOKUP(D4,DB!A:K,11,0),"")</f>
        <v/>
      </c>
      <c r="C4" s="18"/>
      <c r="D4" s="18"/>
      <c r="E4" s="18"/>
      <c r="F4" s="20"/>
      <c r="G4" s="21">
        <f t="shared" ca="1" si="0"/>
        <v>45935.413146412036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45935.413146412036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45935.413146412036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45935.413146412036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45935.413146412036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45935.413146412036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45935.413146412036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45935.413146412036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45935.413146412036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45935.413146412036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45935.413146412036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45935.413146412036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45935.413146412036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45935.413146412036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45935.413146412036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45935.413146412036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45935.413146412036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45935.413146412036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45935.413146412036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45935.413146412036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45935.413146412036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45935.413146412036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45935.413146412036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45935.413146412036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45935.413146412036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45935.413146412036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45935.413146412036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45935.413146412036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45935.413146412036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45935.413146412036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45935.413146412036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45935.413146412036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45935.413146412036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45935.413146412036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45935.413146412036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45935.413146412036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45935.413146412036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45935.413146412036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45935.413146412036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45935.413146412036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45935.413146412036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45935.413146412036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45935.413146412036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45935.413146412036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45935.413146412036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45935.413146412036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45935.413146412036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45935.413146412036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45935.413146412036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45935.413146412036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45935.413146412036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45935.413146412036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45935.413146412036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45935.413146412036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45935.413146412036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45935.413146412036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45935.413146412036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45935.413146412036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45935.413146412036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45935.413146412036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45935.413146412036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45935.413146412036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45935.413146412036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45935.413146412036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45935.413146412036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45935.413146412036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45935.413146412036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45935.413146412036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45935.413146412036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45935.413146412036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45935.413146412036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45935.413146412036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45935.413146412036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45935.413146412036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45935.413146412036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45935.413146412036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45935.413146412036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45935.413146412036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45935.413146412036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45935.413146412036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45935.413146412036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45935.413146412036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45935.413146412036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45935.413146412036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45935.413146412036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45935.413146412036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45935.413146412036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45935.413146412036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45935.413146412036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45935.413146412036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45935.413146412036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45935.413146412036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45935.413146412036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45935.413146412036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45935.413146412036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45935.413146412036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45935.413146412036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45935.413146412036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45935.413146412036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45935.413146412036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45935.413146412036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45935.413146412036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45935.413146412036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45935.413146412036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45935.413146412036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45935.413146412036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45935.413146412036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45935.413146412036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45935.413146412036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45935.413146412036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45935.413146412036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45935.413146412036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45935.413146412036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45935.413146412036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45935.413146412036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45935.413146412036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45935.413146412036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45935.413146412036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45935.413146412036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45935.413146412036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45935.413146412036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45935.413146412036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45935.413146412036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45935.413146412036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45935.413146412036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45935.413146412036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45935.413146412036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45935.413146412036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45935.413146412036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45935.413146412036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45935.413146412036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45935.413146412036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45935.413146412036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45935.413146412036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45935.413146412036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45935.413146412036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45935.413146412036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45935.413146412036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45935.413146412036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45935.413146412036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45935.413146412036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45935.413146412036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45935.413146412036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45935.413146412036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45935.413146412036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45935.413146412036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45935.413146412036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45935.413146412036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45935.413146412036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45935.413146412036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45935.413146412036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45935.413146412036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45935.413146412036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45935.413146412036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45935.413146412036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45935.413146412036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45935.413146412036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45935.413146412036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45935.413146412036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45935.413146412036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45935.413146412036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45935.413146412036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45935.413146412036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45935.413146412036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45935.413146412036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45935.413146412036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45935.413146412036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45935.413146412036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45935.413146412036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45935.413146412036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45935.413146412036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45935.413146412036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45935.413146412036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45935.413146412036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45935.413146412036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45935.413146412036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45935.413146412036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45935.413146412036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45935.413146412036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45935.413146412036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45935.413146412036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45935.413146412036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45935.413146412036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45935.413146412036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45935.413146412036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45935.413146412036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45935.413146412036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45935.413146412036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45935.413146412036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45935.413146412036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45935.413146412036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45935.413146412036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45935.413146412036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45935.413146412036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45935.413146412036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45935.413146412036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45935.413146412036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45935.413146412036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45935.413146412036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45935.413146412036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45935.413146412036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45935.413146412036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45935.413146412036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45935.413146412036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45935.413146412036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45935.413146412036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45935.413146412036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45935.413146412036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45935.413146412036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45935.413146412036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45935.413146412036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45935.413146412036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45935.413146412036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45935.413146412036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45935.413146412036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45935.413146412036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45935.413146412036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45935.413146412036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45935.413146412036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45935.413146412036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45935.413146412036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45935.413146412036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45935.413146412036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45935.413146412036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45935.413146412036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45935.413146412036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45935.413146412036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45935.413146412036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45935.413146412036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45935.413146412036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45935.413146412036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45935.413146412036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45935.413146412036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45935.413146412036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45935.413146412036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45935.413146412036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45935.413146412036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45935.413146412036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45935.413146412036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45935.413146412036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45935.413146412036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45935.413146412036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45935.413146412036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45935.413146412036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45935.413146412036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45935.413146412036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45935.413146412036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45935.413146412036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45935.413146412036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45935.413146412036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45935.413146412036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45935.413146412036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45935.413146412036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45935.413146412036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45935.413146412036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45935.413146412036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45935.413146412036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45935.413146412036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45935.413146412036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45935.413146412036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45935.413146412036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45935.413146412036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45935.413146412036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45935.413146412036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45935.413146412036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45935.413146412036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45935.413146412036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45935.413146412036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45935.413146412036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45935.413146412036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45935.413146412036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45935.413146412036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45935.413146412036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45935.413146412036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45935.413146412036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45935.413146412036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45935.413146412036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45935.413146412036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45935.413146412036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45935.413146412036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45935.413146412036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45935.413146412036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45935.413146412036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45935.413146412036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45935.413146412036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45935.413146412036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45935.413146412036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45935.413146412036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45935.413146412036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45935.413146412036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45935.413146412036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45935.413146412036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45935.413146412036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45935.413146412036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45935.413146412036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45935.413146412036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45935.413146412036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45935.413146412036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45935.413146412036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45935.413146412036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45935.413146412036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45935.413146412036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45935.413146412036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45935.413146412036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45935.413146412036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45935.413146412036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45935.413146412036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45935.413146412036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45935.413146412036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45935.413146412036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45935.413146412036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45935.413146412036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45935.413146412036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45935.413146412036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45935.413146412036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45935.413146412036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45935.413146412036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45935.413146412036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45935.413146412036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45935.413146412036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45935.413146412036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45935.413146412036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45935.413146412036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45935.413146412036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45935.413146412036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45935.413146412036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45935.413146412036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45935.413146412036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45935.413146412036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45935.413146412036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45935.413146412036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45935.413146412036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45935.413146412036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45935.413146412036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45935.413146412036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45935.413146412036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45935.413146412036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45935.413146412036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45935.413146412036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45935.413146412036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45935.413146412036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45935.413146412036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45935.413146412036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45935.413146412036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45935.413146412036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45935.413146412036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45935.413146412036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45935.413146412036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45935.413146412036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45935.413146412036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45935.413146412036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45935.413146412036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45935.413146412036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45935.413146412036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45935.413146412036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45935.413146412036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45935.413146412036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45935.413146412036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45935.413146412036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45935.413146412036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45935.413146412036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45935.413146412036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45935.413146412036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45935.413146412036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45935.413146412036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45935.413146412036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45935.413146412036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45935.413146412036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45935.413146412036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45935.413146412036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45935.413146412036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45935.413146412036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45935.413146412036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45935.413146412036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45935.413146412036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45935.413146412036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45935.413146412036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45935.413146412036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45935.413146412036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45935.413146412036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45935.413146412036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45935.413146412036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45935.413146412036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45935.413146412036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45935.413146412036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45935.413146412036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45935.413146412036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45935.413146412036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45935.413146412036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45935.413146412036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45935.413146412036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45935.413146412036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45935.413146412036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45935.413146412036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45935.413146412036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45935.413146412036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45935.413146412036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45935.413146412036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45935.413146412036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45935.413146412036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45935.413146412036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45935.413146412036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45935.413146412036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45935.413146412036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45935.413146412036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45935.413146412036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45935.413146412036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45935.413146412036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45935.413146412036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45935.413146412036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45935.413146412036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45935.413146412036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45935.413146412036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45935.413146412036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45935.413146412036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45935.413146412036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45935.413146412036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45935.413146412036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45935.413146412036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45935.413146412036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45935.413146412036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45935.413146412036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45935.413146412036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45935.413146412036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45935.413146412036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45935.413146412036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45935.413146412036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45935.413146412036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45935.413146412036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45935.413146412036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45935.413146412036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45935.413146412036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45935.413146412036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45935.413146412036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45935.413146412036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45935.413146412036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45935.413146412036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45935.413146412036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45935.413146412036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45935.413146412036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45935.413146412036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45935.413146412036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45935.413146412036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45935.413146412036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45935.413146412036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45935.413146412036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45935.413146412036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45935.413146412036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45935.413146412036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45935.413146412036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45935.413146412036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45935.413146412036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45935.413146412036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45935.413146412036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45935.413146412036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45935.413146412036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45935.413146412036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45935.413146412036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45935.413146412036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45935.413146412036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45935.413146412036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45935.413146412036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45935.413146412036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45935.413146412036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45935.413146412036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45935.413146412036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45935.413146412036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45935.413146412036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45935.413146412036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45935.413146412036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45935.413146412036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45935.413146412036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45935.413146412036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45935.413146412036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45935.413146412036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45935.413146412036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45935.413146412036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45935.413146412036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45935.413146412036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45935.413146412036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45935.413146412036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45935.413146412036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45935.413146412036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45935.413146412036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45935.413146412036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45935.413146412036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45935.413146412036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45935.413146412036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45935.413146412036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45935.413146412036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45935.413146412036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45935.413146412036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45935.413146412036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45935.413146412036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45935.413146412036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45935.413146412036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45935.413146412036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45935.413146412036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45935.413146412036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45935.413146412036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45935.413146412036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45935.413146412036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45935.413146412036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45935.413146412036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45935.413146412036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45935.413146412036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45935.413146412036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45935.413146412036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45935.413146412036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45935.413146412036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45935.413146412036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45935.413146412036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45935.413146412036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45935.413146412036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45935.413146412036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45935.413146412036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45935.413146412036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45935.413146412036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45935.413146412036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45935.413146412036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45935.413146412036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45935.413146412036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45935.413146412036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45935.413146412036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45935.413146412036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45935.413146412036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45935.413146412036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45935.413146412036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45935.413146412036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45935.413146412036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45935.413146412036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45935.413146412036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45935.413146412036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45935.413146412036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45935.413146412036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45935.413146412036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45935.413146412036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45935.413146412036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45935.413146412036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45935.413146412036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45935.413146412036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45935.413146412036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45935.413146412036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45935.413146412036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45935.413146412036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45935.413146412036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45935.413146412036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45935.413146412036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45935.413146412036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45935.413146412036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45935.413146412036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45935.413146412036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45935.413146412036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45935.413146412036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45935.413146412036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45935.413146412036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45935.413146412036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45935.413146412036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45935.413146412036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45935.413146412036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45935.413146412036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45935.413146412036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45935.413146412036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45935.413146412036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45935.413146412036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45935.413146412036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45935.413146412036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45935.413146412036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45935.413146412036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45935.413146412036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45935.413146412036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45935.413146412036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45935.413146412036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45935.413146412036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45935.413146412036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45935.413146412036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45935.413146412036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45935.413146412036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45935.413146412036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45935.413146412036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45935.413146412036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45935.413146412036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45935.413146412036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45935.413146412036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45935.413146412036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45935.413146412036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45935.413146412036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45935.413146412036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45935.413146412036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45935.413146412036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45935.413146412036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45935.413146412036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45935.413146412036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45935.413146412036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45935.413146412036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45935.413146412036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45935.413146412036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45935.413146412036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45935.413146412036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45935.413146412036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45935.413146412036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45935.413146412036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45935.413146412036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45935.413146412036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45935.413146412036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45935.413146412036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45935.413146412036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45935.413146412036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45935.413146412036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45935.413146412036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45935.413146412036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45935.413146412036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45935.413146412036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45935.413146412036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45935.413146412036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45935.413146412036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45935.413146412036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45935.413146412036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45935.413146412036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45935.413146412036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45935.413146412036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45935.413146412036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45935.413146412036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45935.413146412036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45935.413146412036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45935.413146412036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45935.413146412036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45935.413146412036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45935.413146412036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45935.413146412036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45935.413146412036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45935.413146412036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45935.413146412036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45935.413146412036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45935.413146412036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45935.413146412036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45935.413146412036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45935.413146412036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45935.413146412036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45935.413146412036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45935.413146412036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45935.413146412036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45935.413146412036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45935.413146412036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45935.413146412036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45935.413146412036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45935.413146412036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45935.413146412036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45935.413146412036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45935.413146412036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45935.413146412036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45935.413146412036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45935.413146412036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45935.413146412036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45935.413146412036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45935.413146412036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45935.413146412036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45935.413146412036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45935.413146412036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45935.413146412036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45935.413146412036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45935.413146412036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45935.413146412036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45935.413146412036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45935.413146412036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45935.413146412036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45935.413146412036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45935.413146412036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45935.413146412036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45935.413146412036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45935.413146412036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45935.413146412036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45935.413146412036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45935.413146412036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45935.413146412036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45935.413146412036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45935.413146412036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45935.413146412036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45935.413146412036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45935.413146412036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45935.413146412036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45935.413146412036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45935.413146412036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45935.413146412036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45935.413146412036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45935.413146412036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45935.413146412036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45935.413146412036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45935.413146412036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45935.413146412036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45935.413146412036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45935.413146412036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45935.413146412036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45935.413146412036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45935.413146412036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45935.413146412036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45935.413146412036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45935.413146412036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45935.413146412036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45935.413146412036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45935.413146412036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45935.413146412036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45935.413146412036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45935.413146412036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45935.413146412036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45935.413146412036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45935.413146412036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45935.413146412036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45935.413146412036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45935.413146412036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45935.413146412036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45935.413146412036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45935.413146412036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45935.413146412036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45935.413146412036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45935.413146412036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45935.413146412036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45935.413146412036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45935.413146412036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45935.413146412036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45935.413146412036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45935.413146412036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45935.413146412036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45935.413146412036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45935.413146412036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45935.413146412036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45935.413146412036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45935.413146412036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45935.413146412036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45935.413146412036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45935.413146412036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45935.413146412036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45935.413146412036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45935.413146412036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45935.413146412036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45935.413146412036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45935.413146412036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45935.413146412036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45935.413146412036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45935.413146412036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45935.413146412036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45935.413146412036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45935.413146412036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45935.413146412036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45935.413146412036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45935.413146412036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45935.413146412036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45935.413146412036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45935.413146412036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45935.413146412036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45935.413146412036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45935.413146412036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45935.413146412036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45935.413146412036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45935.413146412036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45935.413146412036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45935.413146412036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45935.413146412036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45935.413146412036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45935.413146412036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45935.413146412036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45935.413146412036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45935.413146412036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45935.413146412036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45935.413146412036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45935.413146412036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45935.413146412036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45935.413146412036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45935.413146412036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45935.413146412036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45935.413146412036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45935.413146412036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45935.413146412036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45935.413146412036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45935.413146412036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45935.413146412036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45935.413146412036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45935.413146412036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45935.413146412036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45935.413146412036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45935.413146412036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45935.413146412036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45935.413146412036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45935.413146412036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45935.413146412036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45935.413146412036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45935.413146412036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45935.413146412036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45935.413146412036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45935.413146412036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45935.413146412036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45935.413146412036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45935.413146412036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45935.413146412036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45935.413146412036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45935.413146412036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45935.413146412036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45935.413146412036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45935.413146412036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45935.413146412036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45935.413146412036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45935.413146412036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45935.413146412036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45935.413146412036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45935.413146412036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45935.413146412036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45935.413146412036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45935.413146412036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45935.413146412036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45935.413146412036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45935.413146412036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45935.413146412036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45935.413146412036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45935.413146412036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45935.413146412036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45935.413146412036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45935.413146412036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45935.413146412036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45935.413146412036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45935.413146412036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45935.413146412036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45935.413146412036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45935.413146412036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45935.413146412036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45935.413146412036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45935.413146412036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45935.413146412036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45935.413146412036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45935.413146412036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45935.413146412036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45935.413146412036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45935.413146412036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45935.413146412036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45935.413146412036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45935.413146412036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45935.413146412036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45935.413146412036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45935.413146412036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45935.413146412036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45935.413146412036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45935.413146412036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45935.413146412036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45935.413146412036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45935.413146412036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45935.413146412036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45935.413146412036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45935.413146412036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45935.413146412036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45935.413146412036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45935.413146412036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45935.413146412036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45935.413146412036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45935.413146412036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45935.413146412036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45935.413146412036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45935.413146412036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45935.413146412036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45935.413146412036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45935.413146412036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45935.413146412036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45935.413146412036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45935.413146412036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45935.413146412036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45935.413146412036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45935.413146412036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45935.413146412036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45935.413146412036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45935.413146412036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45935.413146412036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45935.413146412036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45935.413146412036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45935.413146412036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45935.413146412036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45935.413146412036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45935.413146412036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45935.413146412036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45935.413146412036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45935.413146412036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45935.413146412036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45935.413146412036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45935.413146412036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45935.413146412036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45935.413146412036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45935.413146412036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45935.413146412036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45935.413146412036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45935.413146412036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45935.413146412036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45935.413146412036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45935.413146412036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45935.413146412036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45935.413146412036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45935.413146412036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45935.413146412036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45935.413146412036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45935.413146412036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45935.413146412036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45935.413146412036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45935.413146412036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45935.413146412036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45935.413146412036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45935.413146412036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45935.413146412036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45935.413146412036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45935.413146412036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45935.413146412036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45935.413146412036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45935.413146412036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45935.413146412036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45935.413146412036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45935.413146412036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45935.413146412036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45935.413146412036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45935.413146412036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45935.413146412036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45935.413146412036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45935.413146412036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45935.413146412036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45935.413146412036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45935.413146412036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45935.413146412036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45935.413146412036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45935.413146412036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45935.413146412036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45935.413146412036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45935.413146412036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45935.413146412036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45935.413146412036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45935.413146412036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45935.413146412036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45935.413146412036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45935.413146412036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45935.413146412036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45935.413146412036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45935.413146412036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45935.413146412036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45935.413146412036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45935.413146412036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45935.413146412036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45935.413146412036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45935.413146412036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45935.413146412036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45935.413146412036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45935.413146412036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45935.413146412036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45935.413146412036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45935.413146412036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45935.413146412036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45935.413146412036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45935.413146412036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45935.413146412036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45935.413146412036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45935.413146412036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45935.413146412036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45935.413146412036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45935.413146412036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45935.413146412036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45935.413146412036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45935.413146412036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45935.413146412036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45935.413146412036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45935.413146412036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45935.413146412036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45935.413146412036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45935.413146412036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45935.413146412036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45935.413146412036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45935.413146412036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45935.413146412036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45935.413146412036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45935.413146412036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45935.413146412036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45935.413146412036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45935.413146412036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45935.413146412036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45935.413146412036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45935.413146412036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45935.413146412036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45935.413146412036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45935.413146412036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45935.413146412036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45935.413146412036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45935.413146412036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45935.413146412036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45935.413146412036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45935.413146412036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45935.413146412036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45935.413146412036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45935.413146412036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45935.413146412036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45935.413146412036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45935.413146412036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45935.413146412036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45935.413146412036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45935.413146412036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45935.413146412036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45935.413146412036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45935.413146412036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45935.413146412036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45935.413146412036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45935.413146412036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45935.413146412036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45935.413146412036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45935.413146412036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45935.413146412036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45935.413146412036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45935.413146412036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45935.413146412036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45935.413146412036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45935.413146412036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45935.413146412036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45935.413146412036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45935.413146412036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45935.413146412036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45935.413146412036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45935.413146412036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45935.413146412036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45935.413146412036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45935.413146412036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45935.413146412036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45935.413146412036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45935.413146412036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45935.413146412036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45935.413146412036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45935.413146412036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45935.413146412036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45935.413146412036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45935.413146412036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45935.413146412036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45935.413146412036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45935.413146412036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45935.413146412036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45935.413146412036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45935.413146412036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45935.413146412036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45935.413146412036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45935.413146412036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45935.413146412036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45935.413146412036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45935.413146412036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45935.413146412036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45935.413146412036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45935.413146412036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45935.413146412036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45935.413146412036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45935.413146412036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45935.413146412036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45935.413146412036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45935.413146412036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45935.413146412036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45935.413146412036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45935.413146412036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45935.413146412036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45935.413146412036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45935.413146412036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45935.413146412036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45935.413146412036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45935.413146412036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45935.413146412036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45935.413146412036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45935.413146412036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45935.413146412036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45935.413146412036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45935.413146412036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45935.413146412036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45935.413146412036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45935.413146412036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45935.413146412036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45935.413146412036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45935.413146412036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45935.413146412036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45935.413146412036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45935.413146412036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45935.413146412036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45935.413146412036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45935.413146412036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45935.413146412036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45935.413146412036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45935.413146412036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45935.413146412036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45935.413146412036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45935.413146412036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45935.413146412036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45935.413146412036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45935.413146412036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45935.413146412036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45935.413146412036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45935.413146412036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45935.413146412036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45935.413146412036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45935.413146412036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45935.413146412036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45935.413146412036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45935.413146412036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45935.413146412036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45935.413146412036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45935.413146412036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45935.413146412036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45935.413146412036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45935.413146412036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45935.413146412036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45935.413146412036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45935.413146412036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45935.413146412036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45935.413146412036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45935.413146412036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45935.413146412036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45935.413146412036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45935.413146412036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45935.413146412036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45935.413146412036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45935.413146412036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45935.413146412036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45935.413146412036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45935.413146412036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45935.413146412036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45935.413146412036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45935.413146412036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45935.413146412036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45935.413146412036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45935.413146412036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45935.413146412036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45935.413146412036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45935.413146412036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45935.413146412036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45935.413146412036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45935.413146412036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45935.413146412036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45935.413146412036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45935.413146412036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45935.413146412036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45935.413146412036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45935.413146412036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45935.413146412036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45935.413146412036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45935.413146412036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45935.413146412036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45935.413146412036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45935.413146412036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45935.413146412036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45935.413146412036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45935.413146412036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45935.413146412036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45935.413146412036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45935.413146412036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45935.413146412036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45935.413146412036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45935.413146412036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45935.413146412036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45935.413146412036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45935.413146412036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45935.413146412036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45935.413146412036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45935.413146412036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45935.413146412036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45935.413146412036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45935.413146412036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45935.413146412036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45935.413146412036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45935.413146412036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45935.413146412036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45935.413146412036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45935.413146412036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45935.413146412036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45935.413146412036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45935.413146412036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45935.413146412036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45935.413146412036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45935.413146412036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45935.413146412036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45935.413146412036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45935.413146412036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45935.413146412036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45935.413146412036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45935.413146412036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45935.413146412036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45935.413146412036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45935.413146412036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45935.413146412036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45935.413146412036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45935.413146412036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45935.413146412036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45935.413146412036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45935.413146412036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45935.413146412036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45935.413146412036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45935.413146412036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45935.413146412036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45935.413146412036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45935.413146412036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45935.413146412036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45935.413146412036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45935.413146412036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45935.413146412036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45935.413146412036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45935.413146412036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45935.413146412036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45935.413146412036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45935.413146412036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45935.413146412036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45935.413146412036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45935.413146412036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45935.413146412036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45935.413146412036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45935.413146412036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45935.413146412036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45935.413146412036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45935.413146412036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45935.413146412036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45935.413146412036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45935.413146412036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45935.413146412036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45935.413146412036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45935.413146412036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45935.413146412036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45935.413146412036</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231.93242881944025</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4.5228686342597939</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34306</v>
      </c>
      <c r="E4" s="112" t="s">
        <v>38964</v>
      </c>
      <c r="F4" s="113">
        <v>45934.995312500003</v>
      </c>
      <c r="G4" s="114">
        <f ca="1">IFERROR(NOW()-F4,"")</f>
        <v>0.41783391203352949</v>
      </c>
      <c r="H4" s="113">
        <v>45934.989328703705</v>
      </c>
      <c r="I4" s="110" t="str">
        <f>IFERROR(VLOOKUP(D4,DB!A:F,6,0),"")</f>
        <v>SCECO</v>
      </c>
      <c r="J4" s="110" t="str">
        <f>IFERROR(VLOOKUP(D4,DB!A:G,7,0),"")</f>
        <v>Dead</v>
      </c>
      <c r="K4" s="115" t="s">
        <v>39064</v>
      </c>
      <c r="L4" s="107" t="str">
        <f>IFERROR(VLOOKUP(D4,DB!A:I,9,0),"")</f>
        <v>Latis</v>
      </c>
    </row>
    <row r="5" spans="1:16" ht="15" customHeight="1">
      <c r="A5" s="110" t="s">
        <v>39065</v>
      </c>
      <c r="B5" s="110" t="str">
        <f>IFERROR(VLOOKUP(D5,DB!A:K,11,0),"")</f>
        <v>R4</v>
      </c>
      <c r="C5" s="111">
        <v>2</v>
      </c>
      <c r="D5" s="107" t="s">
        <v>25891</v>
      </c>
      <c r="E5" s="112" t="s">
        <v>38964</v>
      </c>
      <c r="F5" s="113">
        <v>45935.156944444447</v>
      </c>
      <c r="G5" s="114">
        <f ca="1">IFERROR(NOW()-F5,"")</f>
        <v>0.25620196758973179</v>
      </c>
      <c r="H5" s="113">
        <v>45935.07104166667</v>
      </c>
      <c r="I5" s="110" t="str">
        <f>IFERROR(VLOOKUP(D5,DB!A:F,6,0),"")</f>
        <v>Generator-SG</v>
      </c>
      <c r="J5" s="110" t="str">
        <f>IFERROR(VLOOKUP(D5,DB!A:G,7,0),"")</f>
        <v>Good</v>
      </c>
      <c r="K5" s="115" t="s">
        <v>39066</v>
      </c>
      <c r="L5" s="107" t="str">
        <f>IFERROR(VLOOKUP(D5,DB!A:I,9,0),"")</f>
        <v>Latis</v>
      </c>
    </row>
    <row r="6" spans="1:16" ht="15" customHeight="1">
      <c r="A6" s="110" t="s">
        <v>39067</v>
      </c>
      <c r="B6" s="110" t="str">
        <f>IFERROR(VLOOKUP(D6,DB!A:K,11,0),"")</f>
        <v>R4</v>
      </c>
      <c r="C6" s="111">
        <v>1</v>
      </c>
      <c r="D6" s="107" t="s">
        <v>28333</v>
      </c>
      <c r="E6" s="112" t="s">
        <v>38964</v>
      </c>
      <c r="F6" s="113">
        <v>45935.321701388886</v>
      </c>
      <c r="G6" s="114">
        <f ca="1">IFERROR(NOW()-F6,"")</f>
        <v>9.1445023150299676E-2</v>
      </c>
      <c r="H6" s="113">
        <v>45935.315972222219</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1</v>
      </c>
      <c r="D7" s="107" t="s">
        <v>28306</v>
      </c>
      <c r="E7" s="112" t="s">
        <v>38964</v>
      </c>
      <c r="F7" s="113">
        <v>45935.389247685183</v>
      </c>
      <c r="G7" s="114">
        <f ca="1">IFERROR(NOW()-F7,"")</f>
        <v>2.3898726853076369E-2</v>
      </c>
      <c r="H7" s="113">
        <v>45935.381921296299</v>
      </c>
      <c r="I7" s="110" t="str">
        <f>IFERROR(VLOOKUP(D7,DB!A:F,6,0),"")</f>
        <v>SCECO</v>
      </c>
      <c r="J7" s="110" t="str">
        <f>IFERROR(VLOOKUP(D7,DB!A:G,7,0),"")</f>
        <v>Dead</v>
      </c>
      <c r="K7" s="115" t="s">
        <v>39070</v>
      </c>
      <c r="L7" s="107" t="str">
        <f>IFERROR(VLOOKUP(D7,DB!A:I,9,0),"")</f>
        <v>Latis</v>
      </c>
    </row>
    <row r="8" spans="1:16" ht="15" customHeight="1">
      <c r="A8" s="110"/>
      <c r="B8" s="110" t="str">
        <f>IFERROR(VLOOKUP(D8,DB!A:K,11,0),"")</f>
        <v/>
      </c>
      <c r="C8" s="111"/>
      <c r="D8" s="107"/>
      <c r="E8" s="112"/>
      <c r="F8" s="113"/>
      <c r="G8" s="114">
        <f ca="1">IFERROR(NOW()-F8,"")</f>
        <v>45935.413146412036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45935.413146412036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45935.413146412036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45935.413146412036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45935.413146412036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45935.413146412036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45935.413146412036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45935.413146412036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45935.413146412036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45935.413146412036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45935.413146412036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45935.413146412036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45935.413146412036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45935.413146412036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45935.413146412036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45935.413146412036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45935.413146412036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45935.413146412036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45935.413146412036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45935.413146412036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45935.413146412036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45935.413146412036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45935.413146412036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45935.413146412036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45935.413146412036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45935.413146412036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45935.413146412036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45935.413146412036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45935.413146412036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45935.413146412036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45935.413146412036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45935.413146412036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45935.413146412036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45935.413146412036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45935.413146412036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45935.413146412036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45935.413146412036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45935.413146412036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45935.413146412036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45935.413146412036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45935.413146412036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45935.413146412036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45935.413146412036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45935.413146412036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45935.413146412036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45935.413146412036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45935.413146412036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45935.413146412036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45935.413146412036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45935.413146412036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45935.413146412036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45935.413146412036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45935.413146412036</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45935.413146412036</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45935.413146412036</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45935.413146412036</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45935.413146412036</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45935.413146412036</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45935.413146412036</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C15" sqref="C1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43.581086226848129</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39043</v>
      </c>
      <c r="F3" s="38">
        <v>45926.188877314817</v>
      </c>
      <c r="G3" s="39">
        <f ca="1">IFERROR(NOW()-F3,"-")</f>
        <v>9.2242690972198034</v>
      </c>
      <c r="H3" s="38">
        <v>45926.158159722225</v>
      </c>
      <c r="I3" s="37" t="str">
        <f>IFERROR(VLOOKUP(D3,DB!A:F,6,0),"")</f>
        <v>SCECO</v>
      </c>
      <c r="J3" s="37" t="str">
        <f>IFERROR(VLOOKUP(D3,DB!A:G,7,0),"")</f>
        <v>Good</v>
      </c>
      <c r="K3" s="37" t="s">
        <v>39074</v>
      </c>
      <c r="L3" s="37" t="str">
        <f>IFERROR(VLOOKUP(D3,DB!A:I,9,0),"")</f>
        <v>Latis</v>
      </c>
      <c r="M3" s="136"/>
    </row>
    <row r="4" spans="1:13" ht="15">
      <c r="A4" s="37"/>
      <c r="B4" s="37" t="str">
        <f>IFERROR(VLOOKUP(D4,DB!A:K,11,0),"")</f>
        <v/>
      </c>
      <c r="C4" s="37"/>
      <c r="D4" s="37"/>
      <c r="E4" s="37"/>
      <c r="F4" s="38"/>
      <c r="G4" s="39">
        <f ca="1">IFERROR(NOW()-F4,"-")</f>
        <v>45935.413146412036</v>
      </c>
      <c r="H4" s="38"/>
      <c r="I4" s="37" t="str">
        <f>IFERROR(VLOOKUP(D4,DB!A:F,6,0),"")</f>
        <v/>
      </c>
      <c r="J4" s="37" t="str">
        <f>IFERROR(VLOOKUP(D4,DB!A:G,7,0),"")</f>
        <v/>
      </c>
      <c r="K4" s="37"/>
      <c r="L4" s="37" t="str">
        <f>IFERROR(VLOOKUP(D4,DB!A:I,9,0),"")</f>
        <v/>
      </c>
      <c r="M4" s="136"/>
    </row>
    <row r="5" spans="1:13" ht="15.75">
      <c r="A5" s="37"/>
      <c r="B5" s="37" t="str">
        <f>IFERROR(VLOOKUP(D5,DB!A:K,11,0),"")</f>
        <v/>
      </c>
      <c r="C5" s="37"/>
      <c r="D5" s="140"/>
      <c r="E5" s="37"/>
      <c r="F5" s="38"/>
      <c r="G5" s="39">
        <f ca="1">IFERROR(NOW()-F5,"-")</f>
        <v>45935.413146412036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45935.413146412036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45935.413146412036</v>
      </c>
      <c r="H7" s="38"/>
      <c r="I7" s="37" t="str">
        <f>IFERROR(VLOOKUP(D7,DB!A:F,6,0),"")</f>
        <v/>
      </c>
      <c r="J7" s="37" t="str">
        <f>IFERROR(VLOOKUP(D7,DB!A:G,7,0),"")</f>
        <v/>
      </c>
      <c r="K7" s="37"/>
      <c r="L7" s="37" t="str">
        <f>IFERROR(VLOOKUP(D7,DB!A:I,9,0),"")</f>
        <v/>
      </c>
      <c r="M7" s="136"/>
    </row>
    <row r="8" spans="1:13" ht="15">
      <c r="A8" s="37"/>
      <c r="B8" s="37" t="str">
        <f>IFERROR(VLOOKUP(D8,DB!A:K,11,0),"")</f>
        <v/>
      </c>
      <c r="C8" s="37"/>
      <c r="D8"/>
      <c r="E8" s="37"/>
      <c r="F8" s="38"/>
      <c r="G8" s="39">
        <f ca="1">IFERROR(NOW()-F8,"-")</f>
        <v>45935.413146412036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45935.413146412036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45935.413146412036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45935.413146412036</v>
      </c>
      <c r="H11" s="38"/>
      <c r="I11" s="37" t="str">
        <f>IFERROR(VLOOKUP(D11,DB!A:F,6,0),"")</f>
        <v/>
      </c>
      <c r="J11" s="37" t="str">
        <f>IFERROR(VLOOKUP(D11,DB!A:G,7,0),"")</f>
        <v/>
      </c>
      <c r="K11" s="37"/>
      <c r="L11" s="37" t="str">
        <f>IFERROR(VLOOKUP(D11,DB!A:I,9,0),"")</f>
        <v/>
      </c>
      <c r="M11" s="136"/>
    </row>
    <row r="12" spans="1:13" ht="15">
      <c r="A12" s="92"/>
      <c r="B12" s="92" t="str">
        <f>IFERROR(VLOOKUP(D12,DB!A:K,11,0),"")</f>
        <v/>
      </c>
      <c r="C12" s="92"/>
      <c r="D12" s="92"/>
      <c r="E12" s="92"/>
      <c r="F12" s="134"/>
      <c r="G12" s="135">
        <f ca="1">IFERROR(NOW()-F12,"-")</f>
        <v>45935.413146412036</v>
      </c>
      <c r="H12" s="134"/>
      <c r="I12" s="92" t="str">
        <f>IFERROR(VLOOKUP(D12,DB!A:F,6,0),"")</f>
        <v/>
      </c>
      <c r="J12" s="92" t="str">
        <f>IFERROR(VLOOKUP(D12,DB!A:G,7,0),"")</f>
        <v/>
      </c>
      <c r="K12" s="92"/>
      <c r="L12" s="92" t="str">
        <f>IFERROR(VLOOKUP(D12,DB!A:I,9,0),"")</f>
        <v/>
      </c>
      <c r="M12" s="136"/>
    </row>
    <row r="13" spans="1:13" ht="15">
      <c r="A13" s="37"/>
      <c r="B13" s="37" t="str">
        <f>IFERROR(VLOOKUP(D13,DB!A:K,11,0),"")</f>
        <v/>
      </c>
      <c r="C13" s="37"/>
      <c r="D13" s="37"/>
      <c r="E13" s="37"/>
      <c r="F13" s="38"/>
      <c r="G13" s="39">
        <f ca="1">IFERROR(NOW()-F13,"-")</f>
        <v>45935.413146412036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45935.413146412036</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0"/>
      <c r="E15" s="37"/>
      <c r="F15" s="38"/>
      <c r="G15" s="39">
        <f ca="1">IFERROR(NOW()-F15,"-")</f>
        <v>45935.413146412036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45935.413146412036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45935.413146412036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45935.413146412036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45935.413146412036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45935.413146412036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45935.413146412036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45935.413146412036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45935.413146412036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45935.413146412036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45935.413146412036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45935.413146412036</v>
      </c>
      <c r="H26" s="38"/>
      <c r="I26" s="37" t="str">
        <f>IFERROR(VLOOKUP(D26,DB!A:F,6,0),"")</f>
        <v/>
      </c>
      <c r="J26" s="37" t="str">
        <f>IFERROR(VLOOKUP(D26,DB!A:G,7,0),"")</f>
        <v/>
      </c>
      <c r="K26" s="37"/>
      <c r="L26" s="37" t="str">
        <f>IFERROR(VLOOKUP(D26,DB!A:I,9,0),"")</f>
        <v/>
      </c>
      <c r="M26" s="136"/>
    </row>
    <row r="27" spans="1:13" ht="15">
      <c r="A27" s="37"/>
      <c r="B27" s="37" t="str">
        <f>IFERROR(VLOOKUP(D27,DB!A:K,11,0),"")</f>
        <v/>
      </c>
      <c r="C27" s="37"/>
      <c r="D27"/>
      <c r="E27" s="37"/>
      <c r="F27" s="38"/>
      <c r="G27" s="39">
        <f ca="1">IFERROR(NOW()-F27,"-")</f>
        <v>45935.413146412036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45935.413146412036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45935.413146412036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45935.413146412036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45935.413146412036</v>
      </c>
      <c r="H31" s="38"/>
      <c r="I31" s="37" t="str">
        <f>IFERROR(VLOOKUP(D31,DB!A:F,6,0),"")</f>
        <v/>
      </c>
      <c r="J31" s="37" t="str">
        <f>IFERROR(VLOOKUP(D31,DB!A:G,7,0),"")</f>
        <v/>
      </c>
      <c r="K31" s="37"/>
      <c r="L31" s="37" t="str">
        <f>IFERROR(VLOOKUP(D31,DB!A:I,9,0),"")</f>
        <v/>
      </c>
      <c r="M31" s="136"/>
    </row>
    <row r="32" spans="1:13" ht="15">
      <c r="A32" s="37"/>
      <c r="B32" s="37" t="str">
        <f>IFERROR(VLOOKUP(D32,DB!A:K,11,0),"")</f>
        <v/>
      </c>
      <c r="C32" s="37"/>
      <c r="D32"/>
      <c r="E32" s="37"/>
      <c r="F32" s="38"/>
      <c r="G32" s="39">
        <f ca="1">IFERROR(NOW()-F32,"-")</f>
        <v>45935.413146412036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45935.413146412036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45935.413146412036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45935.413146412036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45935.413146412036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45935.413146412036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45935.413146412036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45935.413146412036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45935.413146412036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45935.413146412036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45935.413146412036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45935.413146412036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45935.413146412036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45935.413146412036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45935.413146412036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45935.413146412036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45935.413146412036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45935.413146412036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45935.413146412036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45935.413146412036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45935.413146412036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45935.413146412036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45935.413146412036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45935.413146412036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45935.413146412036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45935.413146412036</v>
      </c>
      <c r="H57" s="38"/>
      <c r="I57" s="37" t="str">
        <f>IFERROR(VLOOKUP(D57,DB!A:F,6,0),"")</f>
        <v/>
      </c>
      <c r="J57" s="37" t="str">
        <f>IFERROR(VLOOKUP(D57,DB!A:G,7,0),"")</f>
        <v/>
      </c>
      <c r="K57" s="37"/>
      <c r="L57" s="37" t="str">
        <f>IFERROR(VLOOKUP(D57,DB!A:I,9,0),"")</f>
        <v/>
      </c>
      <c r="M57" s="136"/>
    </row>
    <row r="58" spans="1:13" ht="15">
      <c r="A58" s="92"/>
      <c r="B58" s="92" t="str">
        <f>IFERROR(VLOOKUP(D58,DB!A:K,11,0),"")</f>
        <v/>
      </c>
      <c r="C58" s="92"/>
      <c r="D58" s="92"/>
      <c r="E58" s="92"/>
      <c r="F58" s="134"/>
      <c r="G58" s="135">
        <f ca="1">IFERROR(NOW()-F58,"-")</f>
        <v>45935.413146412036</v>
      </c>
      <c r="H58" s="134"/>
      <c r="I58" s="92" t="str">
        <f>IFERROR(VLOOKUP(D58,DB!A:F,6,0),"")</f>
        <v/>
      </c>
      <c r="J58" s="92" t="str">
        <f>IFERROR(VLOOKUP(D58,DB!A:G,7,0),"")</f>
        <v/>
      </c>
      <c r="K58" s="92"/>
      <c r="L58" s="92" t="str">
        <f>IFERROR(VLOOKUP(D58,DB!A:I,9,0),"")</f>
        <v/>
      </c>
      <c r="M58" s="136"/>
    </row>
    <row r="59" spans="1:13" ht="15">
      <c r="A59" s="92"/>
      <c r="B59" s="92" t="str">
        <f>IFERROR(VLOOKUP(D59,DB!A:K,11,0),"")</f>
        <v/>
      </c>
      <c r="C59" s="92"/>
      <c r="D59" s="92"/>
      <c r="E59" s="92"/>
      <c r="F59" s="134"/>
      <c r="G59" s="135">
        <f ca="1">IFERROR(NOW()-F59,"-")</f>
        <v>45935.413146412036</v>
      </c>
      <c r="H59" s="134"/>
      <c r="I59" s="92" t="str">
        <f>IFERROR(VLOOKUP(D59,DB!A:F,6,0),"")</f>
        <v/>
      </c>
      <c r="J59" s="92" t="str">
        <f>IFERROR(VLOOKUP(D59,DB!A:G,7,0),"")</f>
        <v/>
      </c>
      <c r="K59" s="92"/>
      <c r="L59" s="92" t="str">
        <f>IFERROR(VLOOKUP(D59,DB!A:I,9,0),"")</f>
        <v/>
      </c>
    </row>
    <row r="60" spans="1:13" ht="15">
      <c r="A60" s="37"/>
      <c r="B60" s="37" t="str">
        <f>IFERROR(VLOOKUP(D60,DB!A:K,11,0),"")</f>
        <v/>
      </c>
      <c r="C60" s="37"/>
      <c r="D60" s="37"/>
      <c r="E60" s="37"/>
      <c r="F60" s="38"/>
      <c r="G60" s="39">
        <f ca="1">IFERROR(NOW()-F60,"-")</f>
        <v>45935.413146412036</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45935.413146412036</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45935.413146412036</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45935.413146412036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45935.413146412036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45935.413146412036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45935.413146412036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45935.413146412036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45935.413146412036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45935.413146412036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45935.413146412036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45935.413146412036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45935.413146412036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45935.413146412036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45935.413146412036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45935.413146412036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45935.413146412036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45935.413146412036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45935.413146412036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45935.413146412036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45935.413146412036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45935.413146412036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45935.413146412036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45935.413146412036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45935.413146412036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45935.413146412036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45935.413146412036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45935.413146412036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45935.413146412036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45935.413146412036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45935.413146412036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45935.413146412036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45935.413146412036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45935.413146412036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45935.413146412036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45935.413146412036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45935.413146412036</v>
      </c>
      <c r="H96" s="38"/>
      <c r="I96" s="37" t="str">
        <f>IFERROR(VLOOKUP(D96,DB!A:F,6,0),"")</f>
        <v/>
      </c>
      <c r="J96" s="37" t="str">
        <f>IFERROR(VLOOKUP(D96,DB!A:G,7,0),"")</f>
        <v/>
      </c>
      <c r="K96" s="37"/>
      <c r="L96" s="37" t="str">
        <f>IFERROR(VLOOKUP(D96,DB!A:I,9,0),"")</f>
        <v/>
      </c>
    </row>
    <row r="97" spans="1:12" ht="15">
      <c r="A97" s="92"/>
      <c r="B97" s="92" t="str">
        <f>IFERROR(VLOOKUP(D97,DB!A:K,11,0),"")</f>
        <v/>
      </c>
      <c r="C97" s="92"/>
      <c r="D97" s="92"/>
      <c r="E97" s="92"/>
      <c r="F97" s="134"/>
      <c r="G97" s="135">
        <f ca="1">IFERROR(NOW()-F97,"-")</f>
        <v>45935.413146412036</v>
      </c>
      <c r="H97" s="134"/>
      <c r="I97" s="92" t="str">
        <f>IFERROR(VLOOKUP(D97,DB!A:F,6,0),"")</f>
        <v/>
      </c>
      <c r="J97" s="92" t="str">
        <f>IFERROR(VLOOKUP(D97,DB!A:G,7,0),"")</f>
        <v/>
      </c>
      <c r="K97" s="92"/>
      <c r="L97" s="92" t="str">
        <f>IFERROR(VLOOKUP(D97,DB!A:I,9,0),"")</f>
        <v/>
      </c>
    </row>
    <row r="98" spans="1:12" ht="15">
      <c r="A98" s="37"/>
      <c r="B98" s="37" t="str">
        <f>IFERROR(VLOOKUP(D98,DB!A:K,11,0),"")</f>
        <v/>
      </c>
      <c r="C98" s="37"/>
      <c r="D98" s="37"/>
      <c r="E98" s="37"/>
      <c r="F98" s="38"/>
      <c r="G98" s="39">
        <f ca="1">IFERROR(NOW()-F98,"-")</f>
        <v>45935.413146412036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45935.413146412036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45935.413146412036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45935.413146412036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45935.413146412036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45935.413146412036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45935.413146412036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45935.413146412036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45935.413146412036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45935.413146412036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45935.413146412036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45935.413146412036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45935.413146412036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45935.413146412036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45935.413146412036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45935.413146412036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45935.413146412036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45935.413146412036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45935.413146412036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45935.413146412036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45935.413146412036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45935.413146412036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45935.413146412036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45935.413146412036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45935.413146412036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45935.413146412036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45935.413146412036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45935.413146412036</v>
      </c>
      <c r="H125" s="38"/>
      <c r="I125" s="37" t="str">
        <f>IFERROR(VLOOKUP(D125,DB!A:F,6,0),"")</f>
        <v/>
      </c>
      <c r="J125" s="37" t="str">
        <f>IFERROR(VLOOKUP(D125,DB!A:G,7,0),"")</f>
        <v/>
      </c>
      <c r="K125" s="37"/>
      <c r="L125" s="37" t="str">
        <f>IFERROR(VLOOKUP(D125,DB!A:I,9,0),"")</f>
        <v/>
      </c>
    </row>
    <row r="126" spans="1:12" ht="15">
      <c r="A126" s="92"/>
      <c r="B126" s="92" t="str">
        <f>IFERROR(VLOOKUP(D126,DB!A:K,11,0),"")</f>
        <v/>
      </c>
      <c r="C126" s="92"/>
      <c r="D126" s="92"/>
      <c r="E126" s="92"/>
      <c r="F126" s="134"/>
      <c r="G126" s="135">
        <f ca="1">IFERROR(NOW()-F126,"-")</f>
        <v>45935.413146412036</v>
      </c>
      <c r="H126" s="134"/>
      <c r="I126" s="92" t="str">
        <f>IFERROR(VLOOKUP(D126,DB!A:F,6,0),"")</f>
        <v/>
      </c>
      <c r="J126" s="92" t="str">
        <f>IFERROR(VLOOKUP(D126,DB!A:G,7,0),"")</f>
        <v/>
      </c>
      <c r="K126" s="92"/>
      <c r="L126" s="92" t="str">
        <f>IFERROR(VLOOKUP(D126,DB!A:I,9,0),"")</f>
        <v/>
      </c>
    </row>
    <row r="127" spans="1:12" ht="15">
      <c r="A127" s="37"/>
      <c r="B127" s="37" t="str">
        <f>IFERROR(VLOOKUP(D127,DB!A:K,11,0),"")</f>
        <v/>
      </c>
      <c r="C127" s="37"/>
      <c r="D127" s="37"/>
      <c r="E127" s="37"/>
      <c r="F127" s="38"/>
      <c r="G127" s="39">
        <f ca="1">IFERROR(NOW()-F127,"-")</f>
        <v>45935.413146412036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45935.413146412036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45935.413146412036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45935.413146412036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45935.413146412036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45935.413146412036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45935.413146412036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45935.413146412036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45935.413146412036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45935.413146412036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45935.413146412036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45935.413146412036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45935.413146412036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45935.413146412036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45935.413146412036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45935.413146412036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45935.413146412036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45935.413146412036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45935.413146412036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45935.413146412036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45935.413146412036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45935.413146412036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45935.413146412036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45935.413146412036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45935.413146412036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45935.413146412036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45935.413146412036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45935.413146412036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45935.413146412036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45935.413146412036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45935.413146412036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45935.413146412036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45935.413146412036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45935.413146412036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45935.413146412036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45935.413146412036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45935.413146412036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45935.413146412036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45935.413146412036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45935.413146412036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45935.413146412036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45935.413146412036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45935.413146412036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45935.413146412036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45935.413146412036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45935.413146412036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45935.413146412036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45935.413146412036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45935.413146412036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45935.413146412036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45935.413146412036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45935.413146412036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45935.413146412036</v>
      </c>
      <c r="H179" s="38"/>
      <c r="I179" s="37" t="str">
        <f>IFERROR(VLOOKUP(D179,DB!A:F,6,0),"")</f>
        <v/>
      </c>
      <c r="J179" s="37" t="str">
        <f>IFERROR(VLOOKUP(D179,DB!A:G,7,0),"")</f>
        <v/>
      </c>
      <c r="K179" s="37"/>
      <c r="L179" s="37" t="str">
        <f>IFERROR(VLOOKUP(D179,DB!A:I,9,0),"")</f>
        <v/>
      </c>
    </row>
    <row r="180" spans="1:12" ht="15">
      <c r="A180" s="92"/>
      <c r="B180" s="92" t="str">
        <f>IFERROR(VLOOKUP(D180,DB!A:K,11,0),"")</f>
        <v/>
      </c>
      <c r="C180" s="92"/>
      <c r="D180" s="92"/>
      <c r="E180" s="92"/>
      <c r="F180" s="134"/>
      <c r="G180" s="135">
        <f ca="1">IFERROR(NOW()-F180,"-")</f>
        <v>45935.413146412036</v>
      </c>
      <c r="H180" s="134"/>
      <c r="I180" s="92" t="str">
        <f>IFERROR(VLOOKUP(D180,DB!A:F,6,0),"")</f>
        <v/>
      </c>
      <c r="J180" s="92" t="str">
        <f>IFERROR(VLOOKUP(D180,DB!A:G,7,0),"")</f>
        <v/>
      </c>
      <c r="K180" s="92"/>
      <c r="L180" s="92" t="str">
        <f>IFERROR(VLOOKUP(D180,DB!A:I,9,0),"")</f>
        <v/>
      </c>
    </row>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7" ht="15"/>
    <row r="458" ht="15"/>
    <row r="459" ht="15"/>
    <row r="460" ht="15"/>
    <row r="461" ht="15"/>
    <row r="462" ht="15"/>
    <row r="463" ht="15"/>
    <row r="464"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9" ht="15"/>
    <row r="500" ht="15"/>
    <row r="501" ht="15"/>
    <row r="502" ht="15"/>
    <row r="503" ht="15"/>
    <row r="504" ht="15"/>
    <row r="505" ht="15"/>
    <row r="506" ht="15"/>
    <row r="507" ht="15"/>
    <row r="508" ht="15"/>
    <row r="510" ht="15"/>
    <row r="511" ht="15"/>
    <row r="512" ht="15"/>
    <row r="515" ht="15"/>
    <row r="516" ht="15"/>
    <row r="517" ht="15"/>
    <row r="518"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30" ht="15"/>
    <row r="831" ht="15"/>
    <row r="832" ht="15"/>
    <row r="833" ht="15"/>
    <row r="834" ht="15"/>
    <row r="835" ht="15"/>
    <row r="839" ht="15"/>
    <row r="840" ht="15"/>
    <row r="850" ht="15"/>
    <row r="855" ht="15"/>
    <row r="866" ht="15"/>
    <row r="867" ht="15"/>
    <row r="874" ht="15"/>
    <row r="875" ht="15"/>
    <row r="879" ht="15"/>
    <row r="880" ht="15"/>
    <row r="881" ht="15"/>
    <row r="888" ht="15"/>
    <row r="889" ht="15"/>
    <row r="890" ht="15"/>
    <row r="891" ht="15"/>
    <row r="893" ht="15"/>
    <row r="894" ht="15"/>
    <row r="895" ht="15"/>
    <row r="898" ht="15"/>
    <row r="899" ht="15"/>
    <row r="900" ht="15"/>
    <row r="901" ht="15"/>
    <row r="903" ht="15"/>
    <row r="904" ht="15"/>
    <row r="905" ht="15"/>
    <row r="906" ht="15"/>
    <row r="907" ht="15"/>
    <row r="908" ht="15"/>
    <row r="910" ht="15"/>
    <row r="911" ht="15"/>
    <row r="913" ht="15"/>
    <row r="914" ht="15"/>
    <row r="916" ht="15"/>
    <row r="917" ht="15"/>
    <row r="918" ht="15"/>
    <row r="920" ht="15"/>
    <row r="921" ht="15"/>
    <row r="922" ht="15"/>
    <row r="923" ht="15"/>
    <row r="924" ht="15"/>
    <row r="928" ht="15"/>
    <row r="929" ht="15"/>
    <row r="930" ht="15"/>
    <row r="931" ht="15"/>
    <row r="934" ht="15"/>
    <row r="935" ht="15"/>
    <row r="938" ht="15"/>
    <row r="979" ht="15"/>
    <row r="980" ht="15"/>
    <row r="983" ht="15"/>
    <row r="984" ht="15"/>
    <row r="991" ht="15"/>
    <row r="992" ht="15"/>
    <row r="995" ht="15"/>
    <row r="997" ht="15"/>
    <row r="999" ht="15"/>
    <row r="1000" ht="15"/>
    <row r="1001" ht="15"/>
    <row r="1004" ht="15"/>
    <row r="1005" ht="15"/>
    <row r="1007" ht="15"/>
    <row r="1010" ht="15"/>
    <row r="1011" ht="15"/>
    <row r="1013" ht="15"/>
    <row r="1014" ht="15"/>
    <row r="1015" ht="15"/>
    <row r="1016" ht="15"/>
    <row r="1017" ht="15"/>
    <row r="1020" ht="15"/>
    <row r="1021" ht="15"/>
    <row r="1022" ht="15"/>
    <row r="1023" ht="15"/>
    <row r="1024" ht="15"/>
    <row r="1025" ht="15"/>
    <row r="1027" ht="15"/>
    <row r="1029" ht="15"/>
    <row r="1031" ht="15"/>
    <row r="1032" ht="15"/>
    <row r="1033" ht="15"/>
    <row r="1035" ht="15"/>
    <row r="1036" ht="15"/>
    <row r="1037" ht="15"/>
    <row r="1038" ht="15"/>
    <row r="1039" ht="15"/>
    <row r="1040" ht="15"/>
    <row r="1041" ht="15"/>
    <row r="1043" ht="15"/>
    <row r="1044" ht="15"/>
    <row r="1045" ht="15"/>
    <row r="1050" ht="15"/>
    <row r="1051" ht="15"/>
    <row r="1055" ht="15"/>
    <row r="1056" ht="15"/>
    <row r="1057" ht="15"/>
    <row r="1060" ht="15"/>
    <row r="1062" ht="15"/>
    <row r="1066" ht="15"/>
    <row r="1070" ht="15"/>
    <row r="1076" ht="15"/>
    <row r="1077" ht="15"/>
    <row r="1079" ht="15"/>
    <row r="1080" ht="15"/>
    <row r="1082" ht="15"/>
    <row r="1085" ht="15"/>
    <row r="1086" ht="15"/>
    <row r="1088" ht="15"/>
    <row r="1090" ht="15"/>
    <row r="1092" ht="15"/>
    <row r="1094" ht="15"/>
    <row r="1095" ht="15"/>
    <row r="1096" ht="15"/>
    <row r="1098" ht="15"/>
    <row r="1099" ht="15"/>
    <row r="1100" ht="15"/>
    <row r="1101" ht="15"/>
    <row r="1104" ht="15"/>
    <row r="1278" ht="15"/>
    <row r="1279" ht="15"/>
    <row r="1289" ht="15"/>
    <row r="1290" ht="15"/>
    <row r="1291" ht="15"/>
    <row r="1297" ht="15"/>
    <row r="1298" ht="15"/>
    <row r="1299" ht="15"/>
    <row r="1300" ht="15"/>
    <row r="1302" ht="15"/>
    <row r="1305" ht="15"/>
    <row r="1306" ht="15"/>
    <row r="1307" ht="15"/>
    <row r="1308" ht="15"/>
    <row r="1310" ht="15"/>
    <row r="1311" ht="15"/>
    <row r="1313" ht="15"/>
    <row r="1314" ht="15"/>
    <row r="1315" ht="15"/>
    <row r="1316" ht="15"/>
    <row r="1318" ht="15"/>
    <row r="1319" ht="15"/>
    <row r="1320" ht="15"/>
    <row r="1323" ht="15"/>
    <row r="1324" ht="15"/>
    <row r="1327" ht="15"/>
    <row r="1328" ht="15"/>
    <row r="1329" ht="15"/>
    <row r="1330" ht="15"/>
    <row r="1331" ht="15"/>
    <row r="1332" ht="15"/>
    <row r="1333" ht="15"/>
    <row r="1334" ht="15"/>
    <row r="1336" ht="15"/>
    <row r="1338" ht="15"/>
    <row r="1339" ht="15"/>
    <row r="1340" ht="15"/>
    <row r="1343" ht="15"/>
    <row r="1353" ht="15"/>
    <row r="1356" ht="15"/>
    <row r="1357" ht="15"/>
    <row r="1361" ht="15"/>
    <row r="1365" ht="15"/>
    <row r="1368" ht="15"/>
    <row r="1370" ht="15"/>
    <row r="1371" ht="15"/>
    <row r="1374" ht="15"/>
    <row r="1376" ht="15"/>
    <row r="1379" ht="15"/>
    <row r="1380" ht="15"/>
    <row r="1381" ht="15"/>
  </sheetData>
  <dataValidations count="2">
    <dataValidation allowBlank="1" showInputMessage="1" showErrorMessage="1" sqref="E1" xr:uid="{920C6338-E771-4DAE-8C89-92A9093EA4DE}"/>
    <dataValidation type="list" allowBlank="1" showInputMessage="1" showErrorMessage="1" sqref="E2:E1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9"/>
  <sheetViews>
    <sheetView workbookViewId="0">
      <selection activeCell="A4" sqref="A4:XFD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8.6402991898139589</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20" t="s">
        <v>5398</v>
      </c>
      <c r="C3" s="137">
        <v>1</v>
      </c>
      <c r="D3" s="120" t="s">
        <v>32861</v>
      </c>
      <c r="E3" s="137" t="s">
        <v>39076</v>
      </c>
      <c r="F3" s="138">
        <v>45933.880972222221</v>
      </c>
      <c r="G3" s="89">
        <f ca="1">IFERROR(NOW()-F3,"-")</f>
        <v>1.5321741898151231</v>
      </c>
      <c r="H3" s="139">
        <v>45929.455266203702</v>
      </c>
      <c r="I3" s="120" t="str">
        <f>IFERROR(VLOOKUP(D3,DB!A:F,6,0),"")</f>
        <v>SCECO</v>
      </c>
      <c r="J3" s="120" t="str">
        <f>IFERROR(VLOOKUP(D3,DB!A:G,7,0),"")</f>
        <v>In progress</v>
      </c>
      <c r="K3" s="137" t="s">
        <v>39077</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20" t="str">
        <f>IFERROR(VLOOKUP(D4,DB!A:K,11,0),"")</f>
        <v>R6</v>
      </c>
      <c r="C4" s="137">
        <v>1</v>
      </c>
      <c r="D4" s="120" t="s">
        <v>33684</v>
      </c>
      <c r="E4" s="137" t="s">
        <v>38964</v>
      </c>
      <c r="F4" s="139">
        <v>45933.705324074072</v>
      </c>
      <c r="G4" s="89">
        <f ca="1">IFERROR(NOW()-F4,"-")</f>
        <v>1.7078223379648989</v>
      </c>
      <c r="H4" s="139">
        <v>45933.228229166663</v>
      </c>
      <c r="I4" s="120" t="str">
        <f>IFERROR(VLOOKUP(D4,DB!A:F,6,0),"")</f>
        <v>SCECO</v>
      </c>
      <c r="J4" s="120" t="str">
        <f>IFERROR(VLOOKUP(D4,DB!A:G,7,0),"")</f>
        <v>Weak</v>
      </c>
      <c r="K4" s="137" t="s">
        <v>39080</v>
      </c>
      <c r="L4" s="126" t="str">
        <f>IFERROR(VLOOKUP(D4,DB!A:I,9,0),"")</f>
        <v>Latis</v>
      </c>
    </row>
    <row r="5" spans="1:16383" ht="31.5" customHeight="1">
      <c r="A5" s="137" t="s">
        <v>39081</v>
      </c>
      <c r="B5" s="120" t="s">
        <v>5398</v>
      </c>
      <c r="C5" s="137">
        <v>1</v>
      </c>
      <c r="D5" s="120" t="s">
        <v>33408</v>
      </c>
      <c r="E5" s="137" t="s">
        <v>38964</v>
      </c>
      <c r="F5" s="138">
        <v>45934.942245370374</v>
      </c>
      <c r="G5" s="89">
        <f ca="1">IFERROR(NOW()-F5,"-")</f>
        <v>0.47090104166272795</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37"/>
      <c r="D6" s="120"/>
      <c r="E6" s="137"/>
      <c r="F6" s="137"/>
      <c r="G6" s="89">
        <f ca="1">IFERROR(NOW()-F6,"-")</f>
        <v>45935.413146412036</v>
      </c>
      <c r="H6" s="137"/>
      <c r="I6" s="120" t="str">
        <f>IFERROR(VLOOKUP(D6,DB!A:F,6,0),"")</f>
        <v/>
      </c>
      <c r="J6" s="120" t="str">
        <f>IFERROR(VLOOKUP(D6,DB!A:G,7,0),"")</f>
        <v/>
      </c>
      <c r="K6" s="137"/>
      <c r="L6" s="126" t="str">
        <f>IFERROR(VLOOKUP(D6,DB!A:I,9,0),"")</f>
        <v/>
      </c>
      <c r="M6" s="137"/>
    </row>
    <row r="7" spans="1:16383" ht="31.5" customHeight="1">
      <c r="A7" s="121"/>
      <c r="B7" s="120" t="str">
        <f>IFERROR(VLOOKUP(D7,DB!A:K,11,0),"")</f>
        <v/>
      </c>
      <c r="C7" s="137"/>
      <c r="D7" s="120"/>
      <c r="E7" s="137"/>
      <c r="F7" s="137"/>
      <c r="G7" s="89">
        <f ca="1">IFERROR(NOW()-F7,"-")</f>
        <v>45935.413146412036</v>
      </c>
      <c r="H7" s="137"/>
      <c r="I7" s="120" t="str">
        <f>IFERROR(VLOOKUP(D7,DB!A:F,6,0),"")</f>
        <v/>
      </c>
      <c r="J7" s="120" t="str">
        <f>IFERROR(VLOOKUP(D7,DB!A:G,7,0),"")</f>
        <v/>
      </c>
      <c r="K7" s="137"/>
      <c r="L7" s="126" t="str">
        <f>IFERROR(VLOOKUP(D7,DB!A:I,9,0),"")</f>
        <v/>
      </c>
      <c r="M7" s="137"/>
    </row>
    <row r="8" spans="1:16383" ht="31.5" customHeight="1">
      <c r="A8" s="121"/>
      <c r="B8" s="120" t="str">
        <f>IFERROR(VLOOKUP(D8,DB!A:K,11,0),"")</f>
        <v/>
      </c>
      <c r="C8" s="137"/>
      <c r="D8" s="120"/>
      <c r="E8" s="137"/>
      <c r="F8" s="137"/>
      <c r="G8" s="89">
        <f ca="1">IFERROR(NOW()-F8,"-")</f>
        <v>45935.413146412036</v>
      </c>
      <c r="H8" s="137"/>
      <c r="I8" s="120" t="str">
        <f>IFERROR(VLOOKUP(D8,DB!A:F,6,0),"")</f>
        <v/>
      </c>
      <c r="J8" s="120" t="str">
        <f>IFERROR(VLOOKUP(D8,DB!A:G,7,0),"")</f>
        <v/>
      </c>
      <c r="K8" s="137"/>
      <c r="L8" s="126" t="str">
        <f>IFERROR(VLOOKUP(D8,DB!A:I,9,0),"")</f>
        <v/>
      </c>
      <c r="M8" s="137"/>
    </row>
    <row r="9" spans="1:16383" ht="31.5" customHeight="1">
      <c r="A9" s="121"/>
      <c r="B9" s="120" t="str">
        <f>IFERROR(VLOOKUP(D9,DB!A:K,11,0),"")</f>
        <v/>
      </c>
      <c r="C9" s="137"/>
      <c r="D9" s="120"/>
      <c r="E9" s="137"/>
      <c r="F9" s="137"/>
      <c r="G9" s="89">
        <f ca="1">IFERROR(NOW()-F9,"-")</f>
        <v>45935.413146412036</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20"/>
      <c r="E10" s="137"/>
      <c r="F10" s="137"/>
      <c r="G10" s="89">
        <f ca="1">IFERROR(NOW()-F10,"-")</f>
        <v>45935.413146412036</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20"/>
      <c r="E11" s="137"/>
      <c r="F11" s="137"/>
      <c r="G11" s="89">
        <f ca="1">IFERROR(NOW()-F11,"-")</f>
        <v>45935.413146412036</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37"/>
      <c r="D12" s="120"/>
      <c r="E12" s="137"/>
      <c r="F12" s="137"/>
      <c r="G12" s="89">
        <f ca="1">IFERROR(NOW()-F12,"-")</f>
        <v>45935.413146412036</v>
      </c>
      <c r="H12" s="137"/>
      <c r="I12" s="120" t="str">
        <f>IFERROR(VLOOKUP(D12,DB!A:F,6,0),"")</f>
        <v/>
      </c>
      <c r="J12" s="120" t="str">
        <f>IFERROR(VLOOKUP(D12,DB!A:G,7,0),"")</f>
        <v/>
      </c>
      <c r="K12" s="137"/>
      <c r="L12" s="126" t="str">
        <f>IFERROR(VLOOKUP(D12,DB!A:I,9,0),"")</f>
        <v/>
      </c>
    </row>
    <row r="13" spans="1:16383" ht="31.5" customHeight="1">
      <c r="A13" s="121"/>
      <c r="B13" s="120" t="str">
        <f>IFERROR(VLOOKUP(D13,DB!A:K,11,0),"")</f>
        <v/>
      </c>
      <c r="C13" s="137"/>
      <c r="D13" s="120"/>
      <c r="E13" s="137"/>
      <c r="F13" s="137"/>
      <c r="G13" s="89">
        <f ca="1">IFERROR(NOW()-F13,"-")</f>
        <v>45935.413146412036</v>
      </c>
      <c r="H13" s="137"/>
      <c r="I13" s="120" t="str">
        <f>IFERROR(VLOOKUP(D13,DB!A:F,6,0),"")</f>
        <v/>
      </c>
      <c r="J13" s="120" t="str">
        <f>IFERROR(VLOOKUP(D13,DB!A:G,7,0),"")</f>
        <v/>
      </c>
      <c r="K13" s="137"/>
      <c r="L13" s="126" t="str">
        <f>IFERROR(VLOOKUP(D13,DB!A:I,9,0),"")</f>
        <v/>
      </c>
    </row>
    <row r="14" spans="1:16383" ht="31.5" customHeight="1">
      <c r="A14" s="121"/>
      <c r="B14" s="120" t="str">
        <f>IFERROR(VLOOKUP(D14,DB!A:K,11,0),"")</f>
        <v/>
      </c>
      <c r="C14" s="122"/>
      <c r="D14" s="120"/>
      <c r="E14" s="123"/>
      <c r="F14" s="124"/>
      <c r="G14" s="89">
        <f ca="1">IFERROR(NOW()-F14,"-")</f>
        <v>45935.413146412036</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45935.413146412036</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45935.413146412036</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45935.413146412036</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45935.413146412036</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45935.413146412036</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45935.413146412036</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45935.413146412036</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45935.413146412036</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45935.413146412036</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45935.413146412036</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45935.413146412036</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45935.413146412036</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45935.413146412036</v>
      </c>
      <c r="H27" s="124"/>
      <c r="I27" s="120" t="str">
        <f>IFERROR(VLOOKUP(D27,DB!A:F,6,0),"")</f>
        <v/>
      </c>
      <c r="J27" s="120"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45935.413146412036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45935.413146412036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45935.413146412036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45935.413146412036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45935.413146412036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45935.413146412036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45935.413146412036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45935.413146412036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45935.413146412036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45935.413146412036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45935.413146412036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45935.413146412036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45935.413146412036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45935.413146412036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45935.413146412036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45935.413146412036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45935.413146412036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45935.413146412036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45935.413146412036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45935.413146412036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45935.413146412036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45935.413146412036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45935.413146412036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45935.413146412036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45935.413146412036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45935.413146412036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45935.413146412036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45935.413146412036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45935.413146412036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45935.413146412036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45935.413146412036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45935.413146412036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45935.413146412036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45935.413146412036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45935.413146412036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45935.413146412036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45935.413146412036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45935.413146412036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45935.413146412036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45935.413146412036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45935.413146412036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45935.413146412036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45935.413146412036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45935.413146412036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45935.413146412036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45935.413146412036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45935.413146412036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45935.413146412036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45935.413146412036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45935.413146412036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45935.413146412036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45935.413146412036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45935.413146412036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45935.413146412036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45935.413146412036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45935.413146412036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45935.413146412036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45935.413146412036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45935.413146412036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45935.413146412036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45935.413146412036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45935.413146412036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45935.413146412036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45935.413146412036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45935.413146412036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45935.413146412036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45935.413146412036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45935.413146412036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45935.413146412036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45935.413146412036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45935.413146412036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45935.413146412036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45935.413146412036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45935.413146412036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45935.413146412036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45935.413146412036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45935.413146412036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45935.413146412036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45935.413146412036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45935.413146412036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45935.413146412036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45935.413146412036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45935.413146412036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45935.413146412036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45935.413146412036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45935.413146412036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45935.413146412036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45935.413146412036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45935.413146412036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45935.413146412036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45935.413146412036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45935.413146412036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45935.413146412036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45935.413146412036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45935.413146412036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45935.413146412036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45935.413146412036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45935.413146412036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45935.413146412036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45935.413146412036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45935.413146412036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45935.413146412036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45935.413146412036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45935.413146412036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45935.413146412036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45935.413146412036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45935.413146412036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45935.413146412036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45935.413146412036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45935.413146412036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45935.413146412036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45935.413146412036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45935.413146412036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45935.413146412036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45935.413146412036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45935.413146412036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45935.413146412036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45935.413146412036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45935.413146412036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45935.413146412036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45935.413146412036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45935.413146412036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45935.413146412036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45935.413146412036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45935.413146412036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45935.413146412036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45935.413146412036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45935.413146412036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45935.413146412036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45935.413146412036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45935.413146412036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45935.413146412036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45935.413146412036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45935.413146412036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45935.413146412036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45935.413146412036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45935.413146412036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45935.413146412036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45935.413146412036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45935.413146412036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45935.413146412036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45935.413146412036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45935.413146412036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45935.413146412036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45935.413146412036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45935.413146412036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45935.413146412036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45935.413146412036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45935.413146412036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45935.413146412036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45935.413146412036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45935.413146412036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45935.413146412036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45935.413146412036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45935.413146412036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45935.413146412036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45935.413146412036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45935.413146412036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45935.413146412036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45935.413146412036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45935.413146412036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45935.413146412036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45935.413146412036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45935.413146412036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45935.413146412036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45935.413146412036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45935.413146412036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45935.413146412036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45935.413146412036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45935.413146412036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45935.413146412036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45935.413146412036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45935.413146412036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45935.413146412036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45935.413146412036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45935.413146412036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45935.413146412036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45935.413146412036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45935.413146412036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45935.413146412036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45935.413146412036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45935.413146412036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45935.413146412036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45935.413146412036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45935.413146412036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45935.413146412036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45935.413146412036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45935.413146412036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45935.413146412036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45935.413146412036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45935.413146412036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45935.413146412036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45935.413146412036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45935.413146412036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45935.413146412036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45935.413146412036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45935.413146412036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45935.413146412036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45935.413146412036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45935.413146412036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45935.413146412036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45935.413146412036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45935.413146412036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45935.413146412036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45935.413146412036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45935.413146412036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45935.413146412036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45935.413146412036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45935.413146412036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45935.413146412036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45935.413146412036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45935.413146412036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45935.413146412036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45935.413146412036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45935.413146412036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45935.413146412036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45935.413146412036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45935.413146412036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45935.413146412036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45935.413146412036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45935.413146412036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45935.413146412036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45935.413146412036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45935.413146412036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45935.413146412036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45935.413146412036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45935.413146412036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45935.413146412036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45935.413146412036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45935.413146412036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45935.413146412036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45935.413146412036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45935.413146412036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45935.413146412036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45935.413146412036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45935.413146412036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45935.413146412036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45935.413146412036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45935.413146412036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45935.413146412036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45935.413146412036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45935.413146412036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45935.413146412036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45935.413146412036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45935.413146412036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45935.413146412036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45935.413146412036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45935.413146412036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45935.413146412036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45935.413146412036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45935.413146412036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45935.413146412036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45935.413146412036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45935.413146412036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45935.413146412036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45935.413146412036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45935.413146412036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45935.413146412036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45935.413146412036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45935.413146412036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45935.413146412036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45935.413146412036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45935.413146412036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45935.413146412036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45935.413146412036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45935.413146412036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45935.413146412036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45935.413146412036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45935.413146412036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45935.413146412036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45935.413146412036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45935.413146412036</v>
      </c>
      <c r="H299" s="124"/>
      <c r="I299" s="120" t="str">
        <f>IFERROR(VLOOKUP(D299,DB!A:F,6,0),"")</f>
        <v/>
      </c>
      <c r="J299" s="119" t="str">
        <f>IFERROR(VLOOKUP(D299,DB!A:G,7,0),"")</f>
        <v/>
      </c>
      <c r="K299" s="125"/>
      <c r="L299" s="126" t="str">
        <f>IFERROR(VLOOKUP(D299,DB!A:I,9,0),"")</f>
        <v/>
      </c>
    </row>
  </sheetData>
  <dataValidations count="2">
    <dataValidation allowBlank="1" showInputMessage="1" showErrorMessage="1" sqref="E1" xr:uid="{380493DB-286A-4683-AF55-C78F04945A49}"/>
    <dataValidation type="list" allowBlank="1" showInputMessage="1" showErrorMessage="1" sqref="E5:E2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2025-10-05T06:55:19Z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