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84" documentId="13_ncr:1_{F6CB121F-512D-4AA6-A0C1-0FB36C537598}" xr6:coauthVersionLast="47" xr6:coauthVersionMax="47" xr10:uidLastSave="{F1B0E550-D7E0-486F-A190-02AA6D5047E2}"/>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<sst xmlns="http://schemas.openxmlformats.org/spreadsheetml/2006/main" count="178589" uniqueCount="39080">
  <si>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</si>
  <si>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</si>
  <si>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</si>
  <si>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</si>
  <si>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</si>
  <si>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</si>
  <si>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</si>
  <si>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</si>
  <si>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</si>
  <si>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</si>
  <si>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</si>
  <si>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</si>
  <si>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</si>
  <si>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</si>
  <si>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</si>
  <si>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</si>
  <si>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</si>
  <si>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</si>
  <si>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</si>
  <si>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</si>
  <si>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</si>
  <si>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</si>
  <si>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</si>
  <si>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</si>
  <si>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</si>
  <si>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</si>
  <si>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</si>
  <si>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</si>
  <si>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</si>
  <si>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</si>
  <si>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</si>
  <si>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</si>
  <si>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</si>
  <si>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</si>
  <si>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</si>
  <si>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</si>
  <si>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</si>
  <si>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</si>
  <si>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</si>
  <si>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</si>
  <si>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</si>
  <si>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</si>
  <si>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</si>
  <si>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</si>
  <si>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</si>
  <si>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</si>
  <si>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</si>
  <si>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</si>
  <si>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</si>
  <si>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</si>
  <si>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</si>
  <si>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</si>
  <si>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</si>
  <si>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</si>
  <si>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</si>
  <si>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</si>
  <si>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</si>
  <si>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</si>
  <si>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</si>
  <si>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</si>
  <si>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</si>
  <si>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</si>
  <si>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</si>
  <si>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</si>
  <si>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</si>
  <si>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</si>
  <si>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</si>
  <si>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</si>
  <si>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</si>
  <si>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</si>
  <si>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</si>
  <si>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</si>
  <si>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</si>
  <si>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</si>
  <si>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</si>
  <si>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</si>
  <si>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</si>
  <si>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</si>
  <si>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</si>
  <si>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</si>
  <si>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</si>
  <si>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</si>
  <si>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</si>
  <si>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</si>
  <si>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</si>
  <si>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</si>
  <si>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</si>
  <si>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</si>
  <si>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</si>
  <si>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</si>
  <si>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</si>
  <si>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</si>
  <si>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</si>
  <si>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</si>
  <si>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</si>
  <si>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</si>
  <si>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</si>
  <si>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</si>
  <si>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</si>
  <si>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</si>
  <si>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</si>
  <si>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</si>
  <si>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</si>
  <si>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</si>
  <si>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</si>
  <si>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</si>
  <si>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</si>
  <si>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</si>
  <si>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</si>
  <si>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</si>
  <si>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</si>
  <si>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</si>
  <si>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</si>
  <si>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</si>
  <si>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</si>
  <si>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</si>
  <si>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</si>
  <si>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</si>
  <si>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</si>
  <si>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</si>
  <si>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</si>
  <si>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</si>
  <si>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</si>
  <si>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</si>
  <si>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</si>
  <si>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</si>
  <si>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</si>
  <si>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</si>
  <si>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</si>
  <si>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</si>
  <si>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</si>
  <si>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</si>
  <si>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</si>
  <si>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</si>
  <si>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</si>
  <si>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</si>
  <si>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</si>
  <si>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</si>
  <si>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</si>
  <si>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</si>
  <si>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</si>
  <si>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</si>
  <si>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</si>
  <si>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</si>
  <si>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</si>
  <si>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</si>
  <si>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</si>
  <si>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</si>
  <si>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</si>
  <si>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</si>
  <si>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</si>
  <si>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</si>
  <si>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</si>
  <si>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</si>
  <si>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</si>
  <si>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</si>
  <si>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</si>
  <si>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</si>
  <si>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</si>
  <si>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</si>
  <si>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</si>
  <si>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</si>
  <si>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</si>
  <si>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</si>
  <si>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</si>
  <si>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</si>
  <si>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</si>
  <si>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</si>
  <si>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</si>
  <si>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</si>
  <si>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</si>
  <si>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</si>
  <si>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</si>
  <si>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</si>
  <si>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</si>
  <si>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</si>
  <si>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</si>
  <si>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</si>
  <si>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</si>
  <si>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</si>
  <si>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</si>
  <si>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</si>
  <si>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</si>
  <si>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</si>
  <si>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</si>
  <si>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</si>
  <si>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</si>
  <si>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</si>
  <si>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</si>
  <si>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</si>
  <si>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</si>
  <si>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</si>
  <si>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</si>
  <si>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</si>
  <si>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</si>
  <si>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</si>
  <si>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</si>
  <si>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</si>
  <si>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</si>
  <si>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</si>
  <si>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</si>
  <si>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</si>
  <si>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</si>
  <si>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</si>
  <si>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</si>
  <si>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</si>
  <si>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</si>
  <si>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</si>
  <si>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</si>
  <si>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</si>
  <si>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</si>
  <si>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</si>
  <si>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</si>
  <si>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</si>
  <si>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</si>
  <si>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</si>
  <si>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</si>
  <si>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</si>
  <si>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</si>
  <si>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</si>
  <si>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</si>
  <si>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</si>
  <si>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</si>
  <si>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</si>
  <si>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</si>
  <si>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</si>
  <si>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</si>
  <si>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</si>
  <si>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</si>
  <si>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</si>
  <si>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</si>
  <si>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</si>
  <si>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</si>
  <si>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</si>
  <si>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</si>
  <si>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</si>
  <si>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</si>
  <si>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</si>
  <si>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</si>
  <si>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</si>
  <si>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</si>
  <si>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</si>
  <si>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</si>
  <si>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</si>
  <si>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</si>
  <si>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</si>
  <si>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</si>
  <si>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</si>
  <si>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</si>
  <si>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</si>
  <si>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</si>
  <si>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</si>
  <si>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</si>
  <si>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</si>
  <si>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</si>
  <si>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</si>
  <si>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</si>
  <si>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</si>
  <si>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</si>
  <si>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</si>
  <si>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</si>
  <si>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</si>
  <si>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</si>
  <si>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</si>
  <si>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</si>
  <si>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</si>
  <si>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</si>
  <si>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</si>
  <si>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</si>
  <si>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</si>
  <si>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</si>
  <si>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</si>
  <si>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</si>
  <si>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</si>
  <si>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</si>
  <si>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</si>
  <si>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</si>
  <si>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</si>
  <si>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</si>
  <si>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</si>
  <si>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</si>
  <si>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</si>
  <si>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</si>
  <si>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</si>
  <si>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</si>
  <si>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</si>
  <si>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</si>
  <si>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</si>
  <si>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</si>
  <si>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</si>
  <si>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</si>
  <si>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</si>
  <si>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</si>
  <si>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</si>
  <si>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</si>
  <si>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</si>
  <si>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</si>
  <si>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</si>
  <si>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</si>
  <si>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</si>
  <si>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</si>
  <si>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</si>
  <si>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</si>
  <si>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</si>
  <si>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</si>
  <si>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</si>
  <si>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</si>
  <si>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</si>
  <si>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</si>
  <si>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</si>
  <si>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</si>
  <si>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</si>
  <si>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</si>
  <si>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</si>
  <si>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</si>
  <si>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</si>
  <si>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</si>
  <si>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</si>
  <si>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</si>
  <si>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</si>
  <si>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</si>
  <si>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</si>
  <si>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</si>
  <si>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</si>
  <si>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</si>
  <si>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</si>
  <si>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</si>
  <si>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</si>
  <si>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</si>
  <si>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</si>
  <si>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</si>
  <si>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</si>
  <si>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</si>
  <si>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</si>
  <si>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</si>
  <si>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</si>
  <si>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</si>
  <si>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</si>
  <si>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</si>
  <si>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</si>
  <si>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</si>
  <si>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</si>
  <si>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</si>
  <si>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</si>
  <si>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</si>
  <si>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</si>
  <si>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</si>
  <si>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</si>
  <si>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</si>
  <si>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</si>
  <si>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</si>
  <si>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</si>
  <si>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</si>
  <si>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</si>
  <si>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</si>
  <si>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</si>
  <si>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</si>
  <si>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</si>
  <si>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</si>
  <si>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</si>
  <si>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</si>
  <si>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</si>
  <si>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</si>
  <si>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</si>
  <si>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</si>
  <si>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</si>
  <si>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</si>
  <si>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</si>
  <si>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</si>
  <si>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</si>
  <si>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</si>
  <si>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</si>
  <si>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</si>
  <si>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</si>
  <si>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</si>
  <si>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</si>
  <si>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</si>
  <si>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</si>
  <si>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</si>
  <si>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</si>
  <si>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</si>
  <si>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</si>
  <si>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</si>
  <si>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</si>
  <si>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</si>
  <si>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</si>
  <si>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</si>
  <si>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</si>
  <si>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</si>
  <si>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</si>
  <si>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</si>
  <si>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</si>
  <si>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</si>
  <si>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</si>
  <si>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</si>
  <si>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</si>
  <si>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</si>
  <si>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</si>
  <si>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</si>
  <si>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</si>
  <si>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</si>
  <si>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</si>
  <si>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</si>
  <si>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</si>
  <si>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</si>
  <si>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</si>
  <si>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</si>
  <si>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</si>
  <si>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</si>
  <si>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</si>
  <si>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</si>
  <si>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</si>
  <si>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</si>
  <si>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</si>
  <si>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</si>
  <si>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</si>
  <si>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</si>
  <si>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</si>
  <si>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</si>
  <si>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</si>
  <si>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</si>
  <si>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</si>
  <si>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</si>
  <si>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</si>
  <si>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</si>
  <si>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</si>
  <si>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</si>
  <si>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</si>
  <si>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</si>
  <si>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</si>
  <si>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</si>
  <si>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</si>
  <si>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</si>
  <si>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</si>
  <si>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</si>
  <si>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</si>
  <si>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</si>
  <si>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</si>
  <si>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</si>
  <si>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</si>
  <si>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</si>
  <si>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</si>
  <si>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</si>
  <si>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</si>
  <si>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</si>
  <si>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</si>
  <si>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</si>
  <si>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</si>
  <si>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</si>
  <si>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</si>
  <si>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</si>
  <si>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</si>
  <si>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</si>
  <si>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</si>
  <si>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</si>
  <si>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</si>
  <si>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</si>
  <si>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</si>
  <si>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</si>
  <si>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</si>
  <si>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</si>
  <si>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</si>
  <si>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</si>
  <si>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</si>
  <si>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</si>
  <si>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</si>
  <si>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</si>
  <si>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</si>
  <si>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</si>
  <si>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</si>
  <si>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</si>
  <si>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</si>
  <si>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</si>
  <si>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</si>
  <si>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</si>
  <si>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</si>
  <si>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</si>
  <si>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</si>
  <si>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</si>
  <si>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</si>
  <si>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</si>
  <si>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</si>
  <si>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</si>
  <si>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</si>
  <si>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</si>
  <si>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</si>
  <si>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</si>
  <si>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</si>
  <si>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</si>
  <si>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</si>
  <si>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</si>
  <si>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</si>
  <si>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</si>
  <si>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</si>
  <si>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</si>
  <si>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</si>
  <si>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</si>
  <si>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</si>
  <si>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</si>
  <si>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</si>
  <si>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</si>
  <si>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</si>
  <si>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</si>
  <si>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</si>
  <si>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</si>
  <si>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</si>
  <si>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</si>
  <si>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</si>
  <si>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</si>
  <si>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</si>
  <si>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</si>
  <si>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</si>
  <si>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</si>
  <si>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</si>
  <si>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</si>
  <si>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</si>
  <si>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</si>
  <si>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</si>
  <si>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</si>
  <si>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</si>
  <si>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</si>
  <si>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</si>
  <si>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</si>
  <si>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</si>
  <si>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</si>
  <si>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</si>
  <si>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</si>
  <si>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</si>
  <si>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</si>
  <si>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</si>
  <si>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</si>
  <si>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</si>
  <si>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</si>
  <si>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</si>
  <si>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</si>
  <si>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</si>
  <si>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</si>
  <si>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</si>
  <si>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</si>
  <si>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</si>
  <si>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</si>
  <si>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</si>
  <si>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</si>
  <si>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</si>
  <si>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</si>
  <si>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</si>
  <si>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</si>
  <si>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</si>
  <si>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</si>
  <si>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</si>
  <si>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</si>
  <si>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</si>
  <si>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</si>
  <si>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</si>
  <si>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</si>
  <si>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</si>
  <si>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</si>
  <si>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</si>
  <si>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</si>
  <si>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</si>
  <si>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</si>
  <si>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</si>
  <si>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</si>
  <si>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</si>
  <si>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</si>
  <si>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</si>
  <si>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</si>
  <si>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</si>
  <si>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</si>
  <si>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</si>
  <si>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</si>
  <si>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</si>
  <si>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</si>
  <si>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</si>
  <si>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</si>
  <si>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</si>
  <si>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</si>
  <si>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</si>
  <si>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</si>
  <si>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</si>
  <si>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</si>
  <si>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</si>
  <si>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</si>
  <si>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</si>
  <si>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</si>
  <si>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</si>
  <si>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</si>
  <si>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</si>
  <si>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</si>
  <si>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</si>
  <si>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</si>
  <si>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</si>
  <si>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</si>
  <si>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</si>
  <si>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</si>
  <si>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</si>
  <si>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</si>
  <si>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</si>
  <si>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</si>
  <si>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</si>
  <si>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</si>
  <si>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</si>
  <si>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</si>
  <si>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</si>
  <si>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</si>
  <si>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</si>
  <si>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</si>
  <si>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</si>
  <si>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</si>
  <si>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</si>
  <si>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</si>
  <si>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</si>
  <si>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</si>
  <si>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</si>
  <si>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</si>
  <si>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</si>
  <si>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</si>
  <si>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</si>
  <si>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</si>
  <si>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</si>
  <si>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</si>
  <si>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</si>
  <si>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</si>
  <si>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</si>
  <si>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</si>
  <si>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</si>
  <si>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</si>
  <si>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</si>
  <si>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</si>
  <si>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</si>
  <si>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</si>
  <si>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</si>
  <si>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</si>
  <si>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</si>
  <si>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</si>
  <si>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</si>
  <si>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</si>
  <si>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</si>
  <si>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</si>
  <si>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</si>
  <si>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</si>
  <si>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</si>
  <si>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</si>
  <si>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</si>
  <si>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</si>
  <si>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</si>
  <si>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</si>
  <si>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</si>
  <si>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</si>
  <si>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</si>
  <si>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</si>
  <si>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</si>
  <si>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</si>
  <si>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</si>
  <si>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</si>
  <si>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</si>
  <si>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</si>
  <si>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</si>
  <si>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</si>
  <si>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</si>
  <si>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</si>
  <si>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</si>
  <si>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</si>
  <si>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</si>
  <si>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</si>
  <si>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</si>
  <si>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</si>
  <si>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</si>
  <si>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</si>
  <si>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</si>
  <si>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</si>
  <si>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</si>
  <si>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</si>
  <si>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</si>
  <si>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</si>
  <si>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</si>
  <si>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</si>
  <si>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</si>
  <si>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</si>
  <si>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</si>
  <si>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</si>
  <si>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</si>
  <si>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</si>
  <si>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</si>
  <si>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</si>
  <si>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</si>
  <si>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</si>
  <si>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</si>
  <si>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</si>
  <si>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</si>
  <si>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</si>
  <si>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</si>
  <si>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</si>
  <si>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</si>
  <si>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</si>
  <si>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</si>
  <si>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</si>
  <si>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</si>
  <si>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</si>
  <si>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</si>
  <si>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</si>
  <si>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</si>
  <si>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</si>
  <si>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</si>
  <si>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</si>
  <si>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</si>
  <si>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</si>
  <si>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</si>
  <si>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</si>
  <si>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</si>
  <si>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</si>
  <si>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</si>
  <si>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</si>
  <si>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</si>
  <si>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</si>
  <si>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</si>
  <si>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</si>
  <si>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</si>
  <si>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</si>
  <si>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</si>
  <si>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</si>
  <si>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</si>
  <si>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</si>
  <si>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</si>
  <si>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</si>
  <si>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</si>
  <si>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</si>
  <si>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</si>
  <si>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</si>
  <si>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</si>
  <si>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</si>
  <si>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</si>
  <si>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</si>
  <si>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</si>
  <si>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</si>
  <si>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</si>
  <si>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</si>
  <si>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</si>
  <si>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</si>
  <si>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</si>
  <si>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</si>
  <si>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</si>
  <si>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</si>
  <si>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</si>
  <si>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</si>
  <si>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</si>
  <si>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</si>
  <si>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</si>
  <si>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</si>
  <si>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</si>
  <si>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</si>
  <si>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</si>
  <si>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</si>
  <si>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</si>
  <si>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</si>
  <si>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</si>
  <si>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</si>
  <si>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</si>
  <si>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</si>
  <si>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</si>
  <si>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</si>
  <si>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</si>
  <si>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</si>
  <si>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</si>
  <si>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</si>
  <si>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</si>
  <si>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</si>
  <si>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</si>
  <si>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</si>
  <si>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</si>
  <si>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</si>
  <si>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</si>
  <si>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</si>
  <si>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</si>
  <si>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</si>
  <si>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</si>
  <si>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</si>
  <si>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</si>
  <si>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</si>
  <si>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</si>
  <si>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</si>
  <si>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</si>
  <si>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</si>
  <si>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</si>
  <si>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</si>
  <si>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</si>
  <si>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</si>
  <si>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</si>
  <si>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</si>
  <si>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</si>
  <si>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</si>
  <si>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</si>
  <si>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</si>
  <si>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</si>
  <si>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</si>
  <si>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</si>
  <si>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</si>
  <si>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</si>
  <si>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</si>
  <si>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</si>
  <si>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</si>
  <si>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</si>
  <si>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</si>
  <si>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</si>
  <si>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</si>
  <si>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</si>
  <si>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</si>
  <si>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</si>
  <si>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</si>
  <si>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</si>
  <si>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</si>
  <si>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</si>
  <si>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</si>
  <si>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</si>
  <si>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</si>
  <si>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</si>
  <si>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</si>
  <si>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</si>
  <si>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</si>
  <si>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</si>
  <si>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</si>
  <si>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</si>
  <si>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</si>
  <si>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</si>
  <si>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</si>
  <si>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</si>
  <si>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</si>
  <si>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</si>
  <si>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</si>
  <si>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</si>
  <si>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</si>
  <si>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</si>
  <si>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</si>
  <si>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</si>
  <si>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</si>
  <si>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</si>
  <si>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</si>
  <si>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</si>
  <si>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</si>
  <si>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</si>
  <si>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</si>
  <si>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</si>
  <si>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</si>
  <si>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</si>
  <si>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</si>
  <si>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</si>
  <si>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</si>
  <si>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</si>
  <si>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</si>
  <si>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</si>
  <si>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</si>
  <si>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</si>
  <si>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</si>
  <si>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</si>
  <si>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</si>
  <si>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</si>
  <si>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</si>
  <si>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</si>
  <si>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</si>
  <si>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</si>
  <si>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</si>
  <si>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</si>
  <si>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</si>
  <si>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</si>
  <si>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</si>
  <si>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</si>
  <si>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</si>
  <si>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</si>
  <si>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</si>
  <si>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</si>
  <si>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</si>
  <si>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</si>
  <si>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</si>
  <si>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</si>
  <si>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</si>
  <si>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</si>
  <si>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</si>
  <si>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</si>
  <si>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</si>
  <si>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</si>
  <si>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</si>
  <si>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</si>
  <si>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</si>
  <si>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</si>
  <si>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</si>
  <si>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</si>
  <si>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</si>
  <si>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</si>
  <si>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</si>
  <si>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</si>
  <si>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</si>
  <si>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</si>
  <si>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</si>
  <si>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</si>
  <si>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</si>
  <si>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</si>
  <si>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</si>
  <si>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</si>
  <si>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</si>
  <si>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</si>
  <si>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</si>
  <si>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</si>
  <si>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</si>
  <si>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</si>
  <si>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</si>
  <si>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</si>
  <si>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</si>
  <si>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</si>
  <si>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</si>
  <si>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</si>
  <si>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</si>
  <si>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</si>
  <si>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</si>
  <si>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</si>
  <si>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</si>
  <si>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</si>
  <si>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</si>
  <si>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</si>
  <si>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</si>
  <si>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</si>
  <si>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</si>
  <si>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</si>
  <si>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</si>
  <si>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</si>
  <si>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</si>
  <si>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</si>
  <si>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</si>
  <si>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</si>
  <si>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</si>
  <si>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</si>
  <si>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</si>
  <si>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</si>
  <si>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</si>
  <si>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</si>
  <si>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</si>
  <si>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</si>
  <si>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</si>
  <si>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</si>
  <si>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</si>
  <si>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</si>
  <si>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</si>
  <si>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</si>
  <si>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</si>
  <si>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</si>
  <si>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</si>
  <si>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</si>
  <si>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</si>
  <si>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</si>
  <si>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</si>
  <si>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</si>
  <si>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</si>
  <si>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</si>
  <si>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</si>
  <si>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</si>
  <si>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</si>
  <si>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</si>
  <si>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</si>
  <si>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</si>
  <si>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</si>
  <si>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</si>
  <si>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</si>
  <si>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</si>
  <si>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</si>
  <si>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</si>
  <si>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</si>
  <si>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</si>
  <si>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</si>
  <si>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</si>
  <si>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</si>
  <si>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</si>
  <si>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</si>
  <si>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</si>
  <si>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</si>
  <si>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</si>
  <si>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</si>
  <si>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</si>
  <si>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</si>
  <si>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</si>
  <si>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</si>
  <si>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</si>
  <si>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</si>
  <si>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</si>
  <si>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</si>
  <si>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</si>
  <si>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</si>
  <si>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</si>
  <si>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</si>
  <si>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</si>
  <si>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</si>
  <si>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</si>
  <si>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</si>
  <si>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</si>
  <si>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</si>
  <si>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</si>
  <si>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</si>
  <si>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</si>
  <si>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</si>
  <si>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</si>
  <si>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</si>
  <si>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</si>
  <si>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</si>
  <si>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</si>
  <si>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</si>
  <si>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</si>
  <si>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</si>
  <si>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</si>
  <si>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</si>
  <si>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</si>
  <si>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</si>
  <si>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</si>
  <si>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</si>
  <si>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</si>
  <si>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</si>
  <si>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</si>
  <si>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</si>
  <si>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</si>
  <si>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</si>
  <si>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</si>
  <si>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</si>
  <si>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</si>
  <si>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</si>
  <si>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</si>
  <si>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</si>
  <si>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</si>
  <si>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</si>
  <si>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</si>
  <si>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</si>
  <si>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</si>
  <si>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</si>
  <si>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</si>
  <si>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</si>
  <si>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</si>
  <si>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</si>
  <si>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</si>
  <si>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</si>
  <si>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</si>
  <si>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</si>
  <si>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</si>
  <si>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</si>
  <si>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</si>
  <si>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</si>
  <si>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</si>
  <si>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</si>
  <si>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</si>
  <si>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</si>
  <si>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</si>
  <si>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</si>
  <si>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</si>
  <si>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</si>
  <si>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</si>
  <si>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</si>
  <si>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</si>
  <si>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</si>
  <si>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</si>
  <si>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</si>
  <si>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</si>
  <si>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</si>
  <si>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</si>
  <si>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</si>
  <si>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</si>
  <si>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</si>
  <si>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</si>
  <si>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</si>
  <si>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</si>
  <si>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</si>
  <si>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</si>
  <si>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</si>
  <si>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</si>
  <si>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</si>
  <si>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</si>
  <si>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</si>
  <si>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</si>
  <si>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</si>
  <si>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</si>
  <si>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</si>
  <si>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</si>
  <si>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</si>
  <si>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</si>
  <si>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</si>
  <si>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</si>
  <si>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</si>
  <si>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</si>
  <si>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</si>
  <si>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</si>
  <si>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</si>
  <si>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</si>
  <si>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</si>
  <si>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</si>
  <si>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</si>
  <si>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</si>
  <si>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</si>
  <si>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</si>
  <si>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</si>
  <si>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</si>
  <si>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</si>
  <si>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</si>
  <si>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</si>
  <si>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</si>
  <si>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</si>
  <si>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</si>
  <si>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</si>
  <si>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</si>
  <si>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</si>
  <si>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</si>
  <si>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</si>
  <si>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</si>
  <si>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</si>
  <si>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</si>
  <si>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</si>
  <si>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</si>
  <si>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</si>
  <si>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</si>
  <si>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</si>
  <si>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</si>
  <si>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</si>
  <si>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</si>
  <si>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</si>
  <si>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</si>
  <si>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</si>
  <si>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</si>
  <si>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</si>
  <si>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</si>
  <si>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</si>
  <si>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</si>
  <si>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</si>
  <si>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</si>
  <si>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</si>
  <si>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</si>
  <si>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</si>
  <si>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</si>
  <si>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</si>
  <si>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</si>
  <si>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</si>
  <si>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</si>
  <si>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</si>
  <si>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</si>
  <si>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</si>
  <si>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</si>
  <si>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</si>
  <si>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</si>
  <si>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</si>
  <si>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</si>
  <si>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</si>
  <si>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</si>
  <si>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</si>
  <si>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</si>
  <si>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</si>
  <si>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</si>
  <si>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</si>
  <si>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</si>
  <si>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</si>
  <si>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</si>
  <si>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</si>
  <si>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</si>
  <si>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</si>
  <si>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</si>
  <si>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</si>
  <si>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</si>
  <si>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</si>
  <si>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</si>
  <si>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</si>
  <si>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</si>
  <si>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</si>
  <si>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</si>
  <si>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</si>
  <si>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</si>
  <si>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</si>
  <si>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</si>
  <si>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</si>
  <si>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</si>
  <si>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</si>
  <si>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</si>
  <si>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</si>
  <si>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</si>
  <si>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</si>
  <si>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</si>
  <si>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</si>
  <si>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</si>
  <si>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</si>
  <si>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</si>
  <si>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</si>
  <si>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</si>
  <si>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</si>
  <si>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</si>
  <si>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</si>
  <si>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</si>
  <si>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</si>
  <si>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</si>
  <si>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</si>
  <si>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</si>
  <si>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</si>
  <si>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</si>
  <si>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</si>
  <si>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</si>
  <si>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</si>
  <si>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</si>
  <si>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</si>
  <si>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</si>
  <si>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</si>
  <si>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</si>
  <si>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</si>
  <si>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</si>
  <si>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</si>
  <si>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</si>
  <si>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</si>
  <si>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</si>
  <si>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</si>
  <si>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</si>
  <si>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</si>
  <si>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</si>
  <si>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</si>
  <si>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</si>
  <si>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</si>
  <si>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</si>
  <si>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</si>
  <si>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</si>
  <si>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</si>
  <si>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</si>
  <si>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</si>
  <si>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</si>
  <si>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</si>
  <si>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</si>
  <si>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</si>
  <si>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</si>
  <si>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</si>
  <si>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</si>
  <si>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</si>
  <si>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</si>
  <si>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</si>
  <si>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</si>
  <si>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</si>
  <si>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</si>
  <si>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</si>
  <si>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</si>
  <si>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</si>
  <si>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</si>
  <si>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</si>
  <si>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</si>
  <si>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</si>
  <si>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</si>
  <si>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</si>
  <si>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</si>
  <si>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</si>
  <si>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</si>
  <si>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</si>
  <si>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</si>
  <si>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</si>
  <si>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</si>
  <si>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</si>
  <si>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</si>
  <si>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</si>
  <si>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</si>
  <si>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</si>
  <si>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</si>
  <si>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</si>
  <si>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</si>
  <si>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</si>
  <si>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</si>
  <si>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</si>
  <si>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</si>
  <si>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</si>
  <si>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</si>
  <si>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</si>
  <si>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</si>
  <si>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</si>
  <si>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</si>
  <si>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</si>
  <si>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</si>
  <si>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</si>
  <si>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</si>
  <si>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</si>
  <si>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</si>
  <si>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</si>
  <si>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</si>
  <si>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</si>
  <si>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</si>
  <si>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</si>
  <si>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</si>
  <si>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</si>
  <si>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</si>
  <si>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</si>
  <si>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</si>
  <si>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</si>
  <si>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</si>
  <si>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</si>
  <si>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</si>
  <si>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</si>
  <si>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</si>
  <si>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</si>
  <si>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</si>
  <si>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</si>
  <si>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</si>
  <si>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</si>
  <si>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</si>
  <si>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</si>
  <si>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</si>
  <si>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</si>
  <si>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</si>
  <si>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</si>
  <si>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</si>
  <si>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</si>
  <si>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</si>
  <si>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</si>
  <si>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</si>
  <si>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</si>
  <si>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</si>
  <si>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</si>
  <si>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</si>
  <si>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</si>
  <si>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</si>
  <si>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</si>
  <si>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</si>
  <si>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</si>
  <si>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</si>
  <si>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</si>
  <si>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</si>
  <si>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</si>
  <si>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</si>
  <si>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</si>
  <si>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</si>
  <si>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</si>
  <si>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</si>
  <si>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</si>
  <si>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</si>
  <si>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</si>
  <si>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</si>
  <si>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</si>
  <si>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</si>
  <si>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</si>
  <si>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</si>
  <si>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</si>
  <si>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</si>
  <si>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</si>
  <si>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</si>
  <si>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</si>
  <si>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</si>
  <si>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</si>
  <si>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</si>
  <si>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</si>
  <si>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</si>
  <si>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</si>
  <si>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</si>
  <si>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</si>
  <si>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</si>
  <si>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</si>
  <si>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</si>
  <si>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</si>
  <si>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</si>
  <si>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</si>
  <si>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</si>
  <si>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</si>
  <si>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</si>
  <si>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</si>
  <si>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</si>
  <si>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</si>
  <si>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</si>
  <si>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</si>
  <si>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</si>
  <si>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</si>
  <si>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</si>
  <si>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</si>
  <si>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</si>
  <si>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</si>
  <si>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</si>
  <si>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</si>
  <si>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</si>
  <si>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</si>
  <si>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</si>
  <si>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</si>
  <si>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</si>
  <si>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</si>
  <si>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</si>
  <si>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</si>
  <si>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</si>
  <si>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</si>
  <si>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</si>
  <si>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</si>
  <si>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</si>
  <si>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</si>
  <si>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</si>
  <si>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</si>
  <si>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</si>
  <si>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</si>
  <si>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</si>
  <si>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</si>
  <si>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</si>
  <si>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</si>
  <si>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</si>
  <si>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</si>
  <si>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</si>
  <si>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</si>
  <si>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</si>
  <si>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</si>
  <si>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</si>
  <si>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</si>
  <si>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</si>
  <si>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</si>
  <si>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</si>
  <si>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</si>
  <si>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</si>
  <si>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</si>
  <si>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</si>
  <si>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</si>
  <si>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</si>
  <si>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</si>
  <si>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</si>
  <si>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</si>
  <si>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</si>
  <si>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</si>
  <si>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</si>
  <si>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</si>
  <si>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</si>
  <si>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</si>
  <si>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</si>
  <si>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</si>
  <si>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</si>
  <si>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</si>
  <si>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</si>
  <si>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</si>
  <si>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</si>
  <si>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</si>
  <si>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</si>
  <si>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</si>
  <si>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</si>
  <si>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</si>
  <si>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</si>
  <si>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</si>
  <si>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</si>
  <si>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</si>
  <si>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</si>
  <si>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</si>
  <si>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</si>
  <si>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</si>
  <si>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</si>
  <si>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</si>
  <si>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</si>
  <si>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</si>
  <si>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</si>
  <si>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</si>
  <si>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</si>
  <si>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</si>
  <si>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</si>
  <si>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</si>
  <si>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</si>
  <si>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</si>
  <si>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</si>
  <si>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</si>
  <si>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</si>
  <si>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</si>
  <si>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</si>
  <si>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</si>
  <si>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</si>
  <si>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</si>
  <si>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</si>
  <si>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</si>
  <si>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</si>
  <si>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</si>
  <si>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</si>
  <si>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</si>
  <si>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</si>
  <si>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</si>
  <si>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</si>
  <si>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</si>
  <si>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</si>
  <si>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</si>
  <si>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</si>
  <si>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</si>
  <si>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</si>
  <si>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</si>
  <si>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</si>
  <si>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</si>
  <si>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</si>
  <si>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</si>
  <si>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</si>
  <si>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</si>
  <si>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</si>
  <si>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</si>
  <si>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</si>
  <si>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</si>
  <si>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</si>
  <si>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</si>
  <si>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</si>
  <si>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</si>
  <si>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</si>
  <si>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</si>
  <si>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</si>
  <si>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</si>
  <si>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</si>
  <si>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</si>
  <si>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</si>
  <si>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</si>
  <si>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</si>
  <si>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</si>
  <si>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</si>
  <si>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</si>
  <si>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</si>
  <si>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</si>
  <si>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</si>
  <si>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</si>
  <si>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</si>
  <si>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</si>
  <si>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</si>
  <si>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</si>
  <si>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</si>
  <si>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</si>
  <si>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</si>
  <si>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</si>
  <si>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</si>
  <si>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</si>
  <si>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</si>
  <si>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</si>
  <si>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</si>
  <si>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</si>
  <si>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</si>
  <si>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</si>
  <si>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</si>
  <si>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</si>
  <si>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</si>
  <si>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</si>
  <si>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</si>
  <si>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</si>
  <si>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</si>
  <si>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</si>
  <si>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</si>
  <si>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</si>
  <si>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</si>
  <si>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</si>
  <si>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</si>
  <si>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</si>
  <si>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</si>
  <si>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</si>
  <si>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</si>
  <si>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</si>
  <si>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</si>
  <si>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</si>
  <si>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</si>
  <si>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</si>
  <si>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</si>
  <si>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</si>
  <si>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</si>
  <si>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</si>
  <si>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</si>
  <si>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</si>
  <si>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</si>
  <si>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</si>
  <si>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</si>
  <si>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</si>
  <si>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</si>
  <si>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</si>
  <si>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</si>
  <si>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</si>
  <si>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</si>
  <si>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</si>
  <si>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</si>
  <si>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</si>
  <si>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</si>
  <si>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</si>
  <si>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</si>
  <si>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</si>
  <si>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</si>
  <si>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</si>
  <si>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</si>
  <si>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</si>
  <si>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</si>
  <si>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</si>
  <si>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</si>
  <si>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</si>
  <si>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</si>
  <si>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</si>
  <si>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</si>
  <si>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</si>
  <si>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</si>
  <si>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</si>
  <si>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</si>
  <si>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</si>
  <si>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</si>
  <si>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</si>
  <si>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</si>
  <si>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</si>
  <si>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</si>
  <si>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</si>
  <si>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</si>
  <si>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</si>
  <si>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</si>
  <si>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</si>
  <si>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</si>
  <si>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</si>
  <si>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</si>
  <si>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</si>
  <si>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</si>
  <si>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</si>
  <si>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</si>
  <si>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</si>
  <si>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</si>
  <si>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</si>
  <si>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</si>
  <si>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</si>
  <si>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</si>
  <si>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</si>
  <si>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</si>
  <si>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</si>
  <si>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</si>
  <si>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</si>
  <si>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</si>
  <si>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</si>
  <si>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</si>
  <si>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</si>
  <si>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</si>
  <si>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</si>
  <si>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</si>
  <si>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</si>
  <si>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</si>
  <si>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</si>
  <si>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</si>
  <si>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</si>
  <si>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</si>
  <si>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</si>
  <si>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</si>
  <si>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</si>
  <si>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</si>
  <si>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</si>
  <si>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</si>
  <si>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</si>
  <si>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</si>
  <si>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</si>
  <si>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</si>
  <si>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</si>
  <si>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</si>
  <si>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</si>
  <si>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</si>
  <si>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</si>
  <si>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</si>
  <si>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</si>
  <si>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</si>
  <si>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</si>
  <si>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</si>
  <si>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</si>
  <si>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</si>
  <si>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</si>
  <si>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</si>
  <si>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</si>
  <si>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</si>
  <si>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</si>
  <si>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</si>
  <si>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</si>
  <si>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</si>
  <si>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</si>
  <si>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</si>
  <si>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</si>
  <si>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</si>
  <si>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</si>
  <si>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</si>
  <si>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</si>
  <si>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</si>
  <si>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</si>
  <si>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</si>
  <si>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</si>
  <si>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</si>
  <si>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</si>
  <si>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</si>
  <si>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</si>
  <si>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</si>
  <si>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</si>
  <si>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</si>
  <si>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</si>
  <si>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</si>
  <si>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</si>
  <si>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</si>
  <si>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</si>
  <si>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</si>
  <si>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</si>
  <si>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</si>
  <si>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</si>
  <si>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</si>
  <si>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</si>
  <si>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</si>
  <si>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</si>
  <si>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</si>
  <si>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</si>
  <si>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</si>
  <si>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</si>
  <si>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</si>
  <si>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</si>
  <si>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</si>
  <si>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</si>
  <si>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</si>
  <si>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</si>
  <si>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</si>
  <si>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</si>
  <si>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</si>
  <si>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</si>
  <si>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</si>
  <si>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</si>
  <si>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</si>
  <si>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</si>
  <si>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</si>
  <si>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</si>
  <si>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</si>
  <si>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</si>
  <si>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</si>
  <si>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</si>
  <si>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</si>
  <si>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</si>
  <si>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</si>
  <si>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</si>
  <si>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</si>
  <si>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</si>
  <si>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</si>
  <si>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</si>
  <si>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</si>
  <si>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</si>
  <si>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</si>
  <si>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</si>
  <si>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</si>
  <si>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</si>
  <si>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</si>
  <si>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</si>
  <si>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</si>
  <si>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</si>
  <si>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</si>
  <si>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</si>
  <si>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</si>
  <si>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</si>
  <si>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</si>
  <si>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</si>
  <si>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</si>
  <si>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</si>
  <si>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</si>
  <si>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</si>
  <si>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</si>
  <si>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</si>
  <si>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</si>
  <si>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</si>
  <si>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</si>
  <si>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</si>
  <si>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</si>
  <si>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</si>
  <si>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</si>
  <si>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</si>
  <si>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</si>
  <si>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</si>
  <si>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</si>
  <si>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</si>
  <si>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</si>
  <si>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</si>
  <si>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</si>
  <si>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</si>
  <si>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</si>
  <si>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</si>
  <si>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</si>
  <si>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</si>
  <si>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</si>
  <si>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</si>
  <si>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</si>
  <si>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</si>
  <si>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</si>
  <si>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</si>
  <si>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</si>
  <si>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</si>
  <si>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</si>
  <si>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</si>
  <si>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</si>
  <si>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</si>
  <si>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</si>
  <si>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</si>
  <si>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</si>
  <si>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</si>
  <si>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</si>
  <si>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</si>
  <si>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</si>
  <si>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</si>
  <si>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</si>
  <si>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</si>
  <si>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</si>
  <si>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</si>
  <si>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</si>
  <si>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</si>
  <si>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</si>
  <si>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</si>
  <si>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</si>
  <si>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</si>
  <si>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</si>
  <si>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</si>
  <si>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</si>
  <si>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</si>
  <si>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</si>
  <si>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</si>
  <si>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</si>
  <si>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</si>
  <si>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</si>
  <si>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</si>
  <si>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</si>
  <si>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</si>
  <si>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</si>
  <si>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</si>
  <si>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</si>
  <si>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</si>
  <si>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</si>
  <si>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</si>
  <si>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</si>
  <si>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</si>
  <si>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</si>
  <si>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</si>
  <si>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</si>
  <si>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</si>
  <si>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</si>
  <si>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</si>
  <si>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</si>
  <si>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</si>
  <si>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</si>
  <si>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</si>
  <si>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</si>
  <si>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</si>
  <si>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</si>
  <si>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</si>
  <si>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</si>
  <si>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</si>
  <si>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</si>
  <si>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</si>
  <si>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</si>
  <si>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</si>
  <si>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</si>
  <si>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</si>
  <si>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</si>
  <si>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</si>
  <si>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</si>
  <si>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</si>
  <si>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</si>
  <si>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</si>
  <si>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</si>
  <si>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</si>
  <si>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</si>
  <si>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</si>
  <si>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</si>
  <si>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</si>
  <si>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</si>
  <si>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</si>
  <si>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</si>
  <si>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</si>
  <si>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</si>
  <si>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</si>
  <si>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</si>
  <si>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</si>
  <si>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</si>
  <si>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</si>
  <si>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</si>
  <si>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</si>
  <si>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</si>
  <si>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</si>
  <si>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</si>
  <si>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</si>
  <si>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</si>
  <si>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</si>
  <si>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</si>
  <si>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</si>
  <si>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</si>
  <si>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</si>
  <si>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</si>
  <si>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</si>
  <si>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</si>
  <si>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</si>
  <si>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</si>
  <si>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</si>
  <si>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</si>
  <si>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</si>
  <si>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</si>
  <si>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</si>
  <si>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</si>
  <si>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</si>
  <si>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</si>
  <si>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</si>
  <si>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</si>
  <si>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</si>
  <si>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</si>
  <si>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</si>
  <si>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</si>
  <si>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</si>
  <si>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</si>
  <si>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</si>
  <si>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</si>
  <si>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</si>
  <si>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</si>
  <si>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</si>
  <si>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</si>
  <si>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</si>
  <si>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</si>
  <si>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</si>
  <si>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</si>
  <si>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</si>
  <si>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</si>
  <si>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</si>
  <si>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</si>
  <si>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</si>
  <si>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</si>
  <si>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</si>
  <si>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</si>
  <si>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</si>
  <si>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</si>
  <si>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</si>
  <si>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</si>
  <si>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</si>
  <si>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</si>
  <si>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</si>
  <si>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</si>
  <si>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</si>
  <si>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</si>
  <si>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</si>
  <si>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</si>
  <si>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</si>
  <si>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</si>
  <si>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</si>
  <si>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</si>
  <si>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</si>
  <si>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</si>
  <si>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</si>
  <si>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</si>
  <si>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</si>
  <si>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</si>
  <si>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</si>
  <si>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</si>
  <si>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</si>
  <si>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</si>
  <si>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</si>
  <si>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</si>
  <si>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</si>
  <si>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</si>
  <si>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</si>
  <si>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</si>
  <si>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</si>
  <si>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</si>
  <si>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</si>
  <si>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</si>
  <si>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</si>
  <si>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</si>
  <si>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</si>
  <si>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</si>
  <si>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</si>
  <si>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</si>
  <si>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</si>
  <si>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</si>
  <si>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</si>
  <si>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</si>
  <si>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</si>
  <si>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</si>
  <si>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</si>
  <si>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</si>
  <si>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</si>
  <si>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</si>
  <si>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</si>
  <si>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</si>
  <si>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</si>
  <si>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</si>
  <si>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</si>
  <si>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</si>
  <si>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</si>
  <si>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</si>
  <si>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</si>
  <si>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</si>
  <si>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</si>
  <si>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</si>
  <si>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</si>
  <si>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</si>
  <si>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</si>
  <si>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</si>
  <si>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</si>
  <si>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</si>
  <si>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</si>
  <si>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</si>
  <si>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</si>
  <si>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</si>
  <si>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</si>
  <si>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</si>
  <si>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</si>
  <si>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</si>
  <si>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</si>
  <si>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</si>
  <si>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</si>
  <si>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</si>
  <si>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</si>
  <si>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</si>
  <si>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</si>
  <si>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</si>
  <si>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</si>
  <si>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</si>
  <si>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</si>
  <si>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</si>
  <si>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</si>
  <si>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</si>
  <si>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</si>
  <si>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</si>
  <si>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</si>
  <si>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</si>
  <si>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</si>
  <si>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</si>
  <si>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</si>
  <si>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</si>
  <si>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</si>
  <si>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</si>
  <si>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</si>
  <si>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</si>
  <si>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</si>
  <si>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</si>
  <si>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</si>
  <si>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</si>
  <si>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</si>
  <si>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</si>
  <si>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</si>
  <si>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</si>
  <si>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</si>
  <si>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</si>
  <si>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</si>
  <si>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</si>
  <si>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</si>
  <si>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</si>
  <si>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</si>
  <si>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</si>
  <si>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</si>
  <si>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</si>
  <si>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</si>
  <si>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</si>
  <si>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</si>
  <si>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</si>
  <si>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</si>
  <si>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</si>
  <si>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</si>
  <si>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</si>
  <si>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</si>
  <si>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</si>
  <si>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</si>
  <si>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</si>
  <si>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</si>
  <si>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</si>
  <si>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</si>
  <si>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</si>
  <si>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</si>
  <si>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</si>
  <si>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</si>
  <si>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</si>
  <si>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</si>
  <si>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</si>
  <si>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</si>
  <si>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</si>
  <si>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</si>
  <si>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</si>
  <si>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</si>
  <si>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</si>
  <si>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</si>
  <si>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</si>
  <si>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</si>
  <si>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</si>
  <si>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</si>
  <si>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</si>
  <si>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</si>
  <si>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</si>
  <si>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</si>
  <si>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</si>
  <si>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</si>
  <si>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</si>
  <si>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</si>
  <si>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</si>
  <si>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</si>
  <si>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</si>
  <si>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</si>
  <si>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</si>
  <si>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</si>
  <si>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</si>
  <si>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</si>
  <si>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</si>
  <si>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</si>
  <si>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</si>
  <si>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</si>
  <si>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</si>
  <si>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</si>
  <si>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</si>
  <si>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</si>
  <si>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</si>
  <si>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</si>
  <si>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</si>
  <si>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</si>
  <si>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</si>
  <si>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</si>
  <si>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</si>
  <si>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</si>
  <si>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</si>
  <si>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</si>
  <si>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</si>
  <si>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</si>
  <si>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</si>
  <si>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</si>
  <si>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</si>
  <si>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</si>
  <si>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</si>
  <si>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</si>
  <si>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</si>
  <si>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</si>
  <si>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</si>
  <si>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</si>
  <si>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</si>
  <si>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</si>
  <si>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</si>
  <si>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</si>
  <si>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</si>
  <si>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</si>
  <si>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</si>
  <si>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</si>
  <si>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</si>
  <si>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</si>
  <si>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</si>
  <si>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</si>
  <si>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</si>
  <si>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</si>
  <si>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</si>
  <si>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</si>
  <si>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</si>
  <si>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</si>
  <si>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</si>
  <si>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</si>
  <si>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</si>
  <si>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</si>
  <si>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</si>
  <si>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</si>
  <si>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</si>
  <si>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</si>
  <si>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</si>
  <si>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</si>
  <si>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</si>
  <si>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</si>
  <si>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</si>
  <si>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</si>
  <si>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</si>
  <si>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</si>
  <si>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</si>
  <si>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</si>
  <si>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</si>
  <si>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</si>
  <si>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</si>
  <si>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</si>
  <si>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</si>
  <si>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</si>
  <si>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</si>
  <si>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</si>
  <si>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</si>
  <si>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</si>
  <si>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</si>
  <si>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</si>
  <si>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</si>
  <si>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</si>
  <si>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</si>
  <si>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</si>
  <si>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</si>
  <si>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</si>
  <si>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</si>
  <si>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</si>
  <si>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</si>
  <si>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</si>
  <si>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</si>
  <si>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</si>
  <si>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</si>
  <si>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</si>
  <si>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</si>
  <si>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</si>
  <si>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</si>
  <si>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</si>
  <si>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</si>
  <si>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</si>
  <si>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</si>
  <si>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</si>
  <si>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</si>
  <si>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</si>
  <si>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</si>
  <si>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</si>
  <si>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</si>
  <si>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</si>
  <si>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</si>
  <si>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</si>
  <si>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</si>
  <si>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</si>
  <si>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</si>
  <si>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</si>
  <si>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</si>
  <si>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</si>
  <si>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</si>
  <si>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</si>
  <si>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</si>
  <si>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</si>
  <si>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</si>
  <si>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</si>
  <si>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</si>
  <si>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</si>
  <si>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</si>
  <si>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</si>
  <si>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</si>
  <si>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</si>
  <si>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</si>
  <si>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</si>
  <si>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</si>
  <si>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</si>
  <si>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</si>
  <si>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</si>
  <si>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</si>
  <si>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</si>
  <si>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</si>
  <si>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</si>
  <si>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</si>
  <si>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</si>
  <si>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</si>
  <si>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</si>
  <si>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</si>
  <si>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</si>
  <si>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</si>
  <si>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</si>
  <si>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</si>
  <si>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</si>
  <si>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</si>
  <si>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</si>
  <si>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</si>
  <si>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</si>
  <si>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</si>
  <si>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</si>
  <si>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</si>
  <si>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</si>
  <si>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</si>
  <si>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</si>
  <si>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</si>
  <si>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</si>
  <si>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</si>
  <si>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</si>
  <si>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</si>
  <si>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</si>
  <si>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</si>
  <si>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</si>
  <si>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</si>
  <si>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</si>
  <si>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</si>
  <si>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</si>
  <si>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</si>
  <si>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</si>
  <si>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</si>
  <si>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</si>
  <si>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</si>
  <si>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</si>
  <si>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</si>
  <si>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</si>
  <si>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</si>
  <si>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</si>
  <si>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</si>
  <si>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</si>
  <si>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</si>
  <si>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</si>
  <si>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</si>
  <si>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</si>
  <si>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</si>
  <si>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</si>
  <si>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</si>
  <si>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</si>
  <si>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</si>
  <si>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</si>
  <si>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</si>
  <si>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</si>
  <si>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</si>
  <si>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</si>
  <si>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</si>
  <si>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</si>
  <si>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</si>
  <si>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</si>
  <si>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</si>
  <si>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</si>
  <si>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</si>
  <si>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</si>
  <si>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</si>
  <si>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</si>
  <si>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</si>
  <si>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</si>
  <si>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</si>
  <si>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</si>
  <si>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</si>
  <si>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</si>
  <si>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</si>
  <si>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</si>
  <si>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</si>
  <si>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</si>
  <si>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</si>
  <si>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</si>
  <si>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</si>
  <si>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</si>
  <si>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</si>
  <si>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</si>
  <si>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</si>
  <si>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</si>
  <si>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</si>
  <si>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</si>
  <si>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</si>
  <si>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</si>
  <si>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</si>
  <si>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</si>
  <si>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</si>
  <si>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</si>
  <si>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</si>
  <si>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</si>
  <si>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</si>
  <si>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</si>
  <si>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</si>
  <si>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</si>
  <si>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</si>
  <si>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</si>
  <si>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</si>
  <si>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</si>
  <si>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</si>
  <si>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</si>
  <si>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</si>
  <si>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</si>
  <si>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</si>
  <si>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</si>
  <si>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</si>
  <si>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</si>
  <si>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</si>
  <si>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</si>
  <si>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</si>
  <si>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</si>
  <si>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</si>
  <si>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</si>
  <si>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</si>
  <si>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</si>
  <si>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</si>
  <si>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</si>
  <si>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</si>
  <si>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</si>
  <si>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</si>
  <si>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</si>
  <si>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</si>
  <si>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</si>
  <si>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</si>
  <si>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</si>
  <si>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</si>
  <si>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</si>
  <si>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</si>
  <si>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</si>
  <si>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</si>
  <si>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</si>
  <si>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</si>
  <si>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</si>
  <si>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</si>
  <si>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</si>
  <si>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</si>
  <si>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</si>
  <si>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</si>
  <si>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</si>
  <si>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</si>
  <si>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</si>
  <si>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</si>
  <si>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</si>
  <si>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</si>
  <si>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</si>
  <si>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</si>
  <si>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</si>
  <si>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</si>
  <si>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</si>
  <si>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</si>
  <si>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</si>
  <si>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</si>
  <si>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</si>
  <si>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</si>
  <si>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</si>
  <si>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</si>
  <si>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</si>
  <si>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</si>
  <si>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</si>
  <si>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</si>
  <si>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</si>
  <si>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</si>
  <si>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</si>
  <si>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</si>
  <si>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</si>
  <si>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</si>
  <si>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</si>
  <si>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</si>
  <si>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</si>
  <si>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</si>
  <si>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</si>
  <si>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</si>
  <si>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</si>
  <si>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</si>
  <si>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</si>
  <si>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</si>
  <si>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</si>
  <si>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</si>
  <si>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</si>
  <si>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</si>
  <si>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</si>
  <si>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</si>
  <si>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</si>
  <si>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</si>
  <si>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</si>
  <si>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</si>
  <si>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</si>
  <si>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</si>
  <si>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</si>
  <si>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</si>
  <si>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</si>
  <si>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</si>
  <si>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</si>
  <si>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</si>
  <si>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</si>
  <si>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</si>
  <si>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</si>
  <si>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</si>
  <si>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</si>
  <si>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</si>
  <si>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</si>
  <si>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</si>
  <si>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</si>
  <si>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</si>
  <si>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</si>
  <si>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</si>
  <si>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</si>
  <si>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</si>
  <si>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</si>
  <si>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</si>
  <si>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</si>
  <si>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</si>
  <si>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</si>
  <si>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</si>
  <si>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</si>
  <si>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</si>
  <si>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</si>
  <si>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</si>
  <si>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</si>
  <si>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</si>
  <si>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</si>
  <si>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</si>
  <si>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</si>
  <si>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</si>
  <si>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</si>
  <si>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</si>
  <si>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</si>
  <si>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</si>
  <si>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</si>
  <si>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</si>
  <si>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</si>
  <si>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</si>
  <si>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</si>
  <si>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</si>
  <si>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</si>
  <si>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</si>
  <si>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</si>
  <si>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</si>
  <si>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</si>
  <si>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</si>
  <si>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</si>
  <si>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</si>
  <si>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</si>
  <si>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</si>
  <si>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</si>
  <si>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</si>
  <si>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</si>
  <si>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</si>
  <si>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</si>
  <si>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</si>
  <si>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</si>
  <si>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</si>
  <si>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</si>
  <si>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</si>
  <si>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</si>
  <si>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</si>
  <si>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</si>
  <si>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</si>
  <si>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</si>
  <si>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</si>
  <si>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</si>
  <si>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</si>
  <si>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</si>
  <si>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</si>
  <si>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</si>
  <si>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</si>
  <si>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</si>
  <si>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</si>
  <si>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</si>
  <si>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</si>
  <si>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</si>
  <si>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</si>
  <si>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</si>
  <si>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</si>
  <si>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</si>
  <si>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</si>
  <si>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</si>
  <si>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</si>
  <si>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</si>
  <si>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</si>
  <si>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</si>
  <si>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</si>
  <si>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</si>
  <si>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</si>
  <si>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</si>
  <si>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</si>
  <si>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</si>
  <si>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</si>
  <si>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</si>
  <si>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</si>
  <si>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</si>
  <si>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</si>
  <si>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</si>
  <si>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</si>
  <si>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</si>
  <si>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</si>
  <si>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</si>
  <si>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</si>
  <si>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</si>
  <si>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</si>
  <si>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</si>
  <si>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</si>
  <si>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</si>
  <si>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</si>
  <si>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</si>
  <si>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</si>
  <si>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</si>
  <si>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</si>
  <si>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</si>
  <si>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</si>
  <si>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</si>
  <si>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</si>
  <si>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</si>
  <si>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</si>
  <si>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</si>
  <si>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</si>
  <si>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</si>
  <si>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</si>
  <si>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</si>
  <si>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</si>
  <si>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</si>
  <si>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</si>
  <si>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</si>
  <si>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</si>
  <si>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</si>
  <si>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</si>
  <si>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</si>
  <si>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</si>
  <si>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</si>
  <si>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</si>
  <si>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</si>
  <si>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</si>
  <si>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</si>
  <si>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</si>
  <si>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</si>
  <si>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</si>
  <si>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</si>
  <si>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</si>
  <si>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</si>
  <si>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</si>
  <si>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</si>
  <si>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</si>
  <si>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</si>
  <si>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</si>
  <si>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</si>
  <si>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</si>
  <si>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</si>
  <si>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</si>
  <si>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</si>
  <si>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</si>
  <si>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</si>
  <si>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</si>
  <si>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</si>
  <si>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</si>
  <si>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</si>
  <si>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</si>
  <si>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</si>
  <si>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</si>
  <si>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</si>
  <si>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</si>
  <si>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</si>
  <si>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</si>
  <si>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</si>
  <si>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</si>
  <si>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</si>
  <si>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</si>
  <si>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</si>
  <si>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</si>
  <si>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</si>
  <si>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</si>
  <si>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</si>
  <si>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</si>
  <si>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</si>
  <si>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</si>
  <si>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</si>
  <si>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</si>
  <si>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</si>
  <si>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</si>
  <si>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</si>
  <si>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</si>
  <si>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</si>
  <si>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</si>
  <si>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</si>
  <si>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</si>
  <si>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</si>
  <si>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</si>
  <si>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</si>
  <si>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</si>
  <si>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</si>
  <si>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</si>
  <si>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</si>
  <si>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</si>
  <si>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</si>
  <si>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</si>
  <si>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</si>
  <si>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</si>
  <si>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</si>
  <si>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</si>
  <si>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</si>
  <si>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</si>
  <si>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</si>
  <si>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</si>
  <si>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</si>
  <si>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</si>
  <si>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</si>
  <si>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</si>
  <si>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</si>
  <si>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</si>
  <si>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</si>
  <si>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</si>
  <si>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</si>
  <si>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</si>
  <si>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</si>
  <si>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</si>
  <si>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</si>
  <si>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</si>
  <si>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</si>
  <si>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</si>
  <si>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</si>
  <si>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</si>
  <si>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</si>
  <si>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</si>
  <si>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</si>
  <si>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</si>
  <si>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</si>
  <si>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</si>
  <si>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</si>
  <si>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</si>
  <si>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</si>
  <si>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</si>
  <si>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</si>
  <si>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</si>
  <si>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</si>
  <si>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</si>
  <si>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</si>
  <si>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</si>
  <si>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</si>
  <si>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</si>
  <si>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</si>
  <si>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</si>
  <si>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</si>
  <si>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</si>
  <si>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</si>
  <si>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</si>
  <si>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</si>
  <si>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</si>
  <si>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</si>
  <si>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</si>
  <si>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</si>
  <si>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</si>
  <si>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</si>
  <si>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</si>
  <si>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</si>
  <si>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</si>
  <si>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</si>
  <si>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</si>
  <si>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</si>
  <si>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</si>
  <si>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</si>
  <si>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</si>
  <si>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</si>
  <si>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</si>
  <si>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</si>
  <si>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</si>
  <si>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</si>
  <si>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</si>
  <si>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</si>
  <si>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</si>
  <si>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</si>
  <si>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</si>
  <si>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</si>
  <si>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</si>
  <si>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</si>
  <si>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</si>
  <si>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</si>
  <si>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</si>
  <si>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</si>
  <si>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</si>
  <si>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</si>
  <si>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</si>
  <si>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</si>
  <si>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</si>
  <si>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</si>
  <si>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</si>
  <si>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</si>
  <si>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</si>
  <si>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</si>
  <si>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</si>
  <si>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</si>
  <si>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</si>
  <si>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</si>
  <si>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</si>
  <si>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</si>
  <si>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</si>
  <si>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</si>
  <si>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</si>
  <si>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</si>
  <si>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</si>
  <si>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</si>
  <si>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</si>
  <si>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</si>
  <si>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</si>
  <si>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</si>
  <si>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</si>
  <si>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</si>
  <si>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</si>
  <si>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</si>
  <si>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</si>
  <si>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</si>
  <si>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</si>
  <si>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</si>
  <si>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</si>
  <si>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</si>
  <si>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</si>
  <si>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</si>
  <si>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</si>
  <si>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</si>
  <si>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</si>
  <si>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</si>
  <si>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</si>
  <si>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</si>
  <si>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</si>
  <si>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</si>
  <si>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</si>
  <si>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</si>
  <si>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</si>
  <si>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</si>
  <si>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</si>
  <si>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</si>
  <si>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</si>
  <si>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</si>
  <si>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</si>
  <si>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</si>
  <si>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</si>
  <si>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</si>
  <si>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</si>
  <si>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</si>
  <si>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</si>
  <si>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</si>
  <si>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</si>
  <si>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</si>
  <si>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</si>
  <si>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</si>
  <si>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</si>
  <si>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</si>
  <si>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</si>
  <si>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</si>
  <si>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</si>
  <si>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</si>
  <si>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</si>
  <si>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</si>
  <si>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</si>
  <si>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</si>
  <si>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</si>
  <si>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</si>
  <si>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</si>
  <si>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</si>
  <si>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</si>
  <si>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</si>
  <si>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</si>
  <si>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</si>
  <si>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</si>
  <si>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</si>
  <si>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</si>
  <si>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</si>
  <si>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</si>
  <si>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</si>
  <si>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</si>
  <si>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</si>
  <si>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</si>
  <si>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</si>
  <si>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</si>
  <si>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</si>
  <si>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</si>
  <si>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</si>
  <si>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</si>
  <si>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</si>
  <si>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</si>
  <si>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</si>
  <si>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</si>
  <si>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</si>
  <si>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</si>
  <si>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</si>
  <si>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</si>
  <si>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</si>
  <si>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</si>
  <si>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</si>
  <si>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</si>
  <si>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</si>
  <si>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</si>
  <si>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</si>
  <si>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</si>
  <si>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</si>
  <si>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</si>
  <si>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</si>
  <si>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</si>
  <si>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</si>
  <si>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</si>
  <si>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</si>
  <si>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</si>
  <si>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</si>
  <si>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</si>
  <si>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</si>
  <si>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</si>
  <si>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</si>
  <si>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</si>
  <si>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</si>
  <si>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</si>
  <si>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</si>
  <si>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</si>
  <si>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</si>
  <si>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</si>
  <si>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</si>
  <si>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</si>
  <si>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</si>
  <si>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</si>
  <si>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</si>
  <si>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</si>
  <si>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</si>
  <si>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</si>
  <si>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</si>
  <si>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</si>
  <si>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</si>
  <si>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</si>
  <si>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</si>
  <si>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</si>
  <si>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</si>
  <si>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</si>
  <si>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</si>
  <si>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</si>
  <si>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</si>
  <si>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</si>
  <si>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</si>
  <si>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</si>
  <si>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</si>
  <si>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</si>
  <si>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</si>
  <si>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</si>
  <si>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</si>
  <si>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</si>
  <si>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</si>
  <si>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</si>
  <si>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</si>
  <si>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</si>
  <si>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</si>
  <si>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</si>
  <si>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</si>
  <si>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</si>
  <si>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</si>
  <si>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</si>
  <si>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</si>
  <si>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</si>
  <si>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</si>
  <si>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</si>
  <si>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</si>
  <si>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</si>
  <si>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</si>
  <si>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</si>
  <si>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</si>
  <si>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</si>
  <si>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</si>
  <si>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</si>
  <si>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</si>
  <si>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</si>
  <si>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</si>
  <si>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</si>
  <si>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</si>
  <si>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</si>
  <si>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</si>
  <si>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</si>
  <si>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</si>
  <si>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</si>
  <si>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</si>
  <si>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</si>
  <si>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</si>
  <si>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</si>
  <si>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</si>
  <si>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</si>
  <si>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</si>
  <si>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</si>
  <si>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</si>
  <si>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</si>
  <si>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</si>
  <si>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</si>
  <si>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</si>
  <si>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</si>
  <si>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</si>
  <si>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</si>
  <si>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</si>
  <si>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</si>
  <si>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</si>
  <si>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</si>
  <si>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</si>
  <si>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</si>
  <si>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</si>
  <si>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</si>
  <si>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</si>
  <si>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</si>
  <si>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</si>
  <si>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</si>
  <si>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</si>
  <si>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</si>
  <si>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</si>
  <si>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</si>
  <si>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</si>
  <si>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</si>
  <si>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</si>
  <si>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</si>
  <si>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</si>
  <si>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</si>
  <si>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</si>
  <si>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</si>
  <si>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</si>
  <si>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</si>
  <si>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</si>
  <si>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</si>
  <si>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</si>
  <si>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</si>
  <si>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</si>
  <si>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</si>
  <si>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</si>
  <si>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</si>
  <si>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</si>
  <si>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</si>
  <si>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</si>
  <si>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</si>
  <si>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</si>
  <si>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</si>
  <si>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</si>
  <si>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</si>
  <si>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</si>
  <si>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</si>
  <si>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</si>
  <si>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</si>
  <si>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</si>
  <si>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</si>
  <si>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</si>
  <si>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</si>
  <si>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</si>
  <si>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</si>
  <si>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</si>
  <si>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</si>
  <si>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</si>
  <si>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</si>
  <si>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</si>
  <si>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</si>
  <si>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</si>
  <si>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</si>
  <si>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</si>
  <si>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</si>
  <si>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</si>
  <si>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</si>
  <si>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</si>
  <si>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</si>
  <si>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</si>
  <si>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</si>
  <si>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</si>
  <si>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</si>
  <si>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</si>
  <si>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</si>
  <si>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</si>
  <si>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</si>
  <si>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</si>
  <si>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</si>
  <si>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</si>
  <si>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</si>
  <si>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</si>
  <si>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</si>
  <si>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</si>
  <si>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</si>
  <si>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</si>
  <si>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</si>
  <si>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</si>
  <si>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</si>
  <si>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</si>
  <si>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</si>
  <si>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</si>
  <si>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</si>
  <si>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</si>
  <si>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</si>
  <si>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</si>
  <si>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</si>
  <si>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</si>
  <si>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</si>
  <si>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</si>
  <si>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</si>
  <si>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</si>
  <si>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</si>
  <si>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</si>
  <si>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</si>
  <si>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</si>
  <si>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</si>
  <si>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</si>
  <si>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</si>
  <si>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</si>
  <si>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</si>
  <si>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</si>
  <si>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</si>
  <si>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</si>
  <si>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</si>
  <si>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</si>
  <si>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</si>
  <si>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</si>
  <si>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</si>
  <si>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</si>
  <si>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</si>
  <si>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</si>
  <si>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</si>
  <si>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</si>
  <si>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</si>
  <si>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</si>
  <si>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</si>
  <si>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</si>
  <si>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</si>
  <si>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</si>
  <si>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</si>
  <si>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</si>
  <si>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</si>
  <si>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</si>
  <si>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</si>
  <si>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</si>
  <si>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</si>
  <si>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</si>
  <si>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</si>
  <si>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</si>
  <si>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</si>
  <si>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</si>
  <si>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</si>
  <si>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</si>
  <si>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</si>
  <si>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</si>
  <si>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</si>
  <si>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</si>
  <si>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</si>
  <si>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</si>
  <si>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</si>
  <si>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</si>
  <si>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</si>
  <si>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</si>
  <si>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</si>
  <si>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</si>
  <si>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</si>
  <si>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</si>
  <si>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</si>
  <si>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</si>
  <si>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</si>
  <si>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</si>
  <si>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</si>
  <si>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</si>
  <si>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</si>
  <si>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</si>
  <si>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</si>
  <si>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</si>
  <si>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</si>
  <si>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</si>
  <si>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</si>
  <si>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</si>
  <si>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</si>
  <si>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</si>
  <si>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</si>
  <si>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</si>
  <si>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</si>
  <si>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</si>
  <si>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</si>
  <si>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</si>
  <si>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</si>
  <si>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</si>
  <si>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</si>
  <si>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</si>
  <si>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</si>
  <si>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</si>
  <si>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</si>
  <si>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</si>
  <si>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</si>
  <si>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</si>
  <si>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</si>
  <si>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</si>
  <si>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</si>
  <si>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</si>
  <si>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</si>
  <si>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</si>
  <si>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</si>
  <si>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</si>
  <si>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</si>
  <si>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</si>
  <si>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</si>
  <si>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</si>
  <si>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</si>
  <si>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</si>
  <si>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</si>
  <si>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</si>
  <si>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</si>
  <si>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</si>
  <si>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</si>
  <si>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</si>
  <si>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</si>
  <si>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</si>
  <si>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</si>
  <si>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</si>
  <si>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</si>
  <si>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</si>
  <si>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</si>
  <si>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</si>
  <si>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</si>
  <si>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</si>
  <si>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</si>
  <si>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</si>
  <si>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</si>
  <si>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</si>
  <si>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</si>
  <si>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</si>
  <si>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</si>
  <si>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</si>
  <si>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</si>
  <si>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</si>
  <si>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</si>
  <si>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</si>
  <si>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</si>
  <si>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</si>
  <si>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</si>
  <si>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</si>
  <si>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</si>
  <si>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</si>
  <si>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</si>
  <si>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</si>
  <si>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</si>
  <si>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</si>
  <si>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</si>
  <si>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</si>
  <si>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</si>
  <si>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</si>
  <si>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</si>
  <si>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</si>
  <si>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</si>
  <si>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</si>
  <si>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</si>
  <si>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</si>
  <si>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</si>
  <si>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</si>
  <si>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</si>
  <si>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</si>
  <si>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</si>
  <si>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</si>
  <si>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</si>
  <si>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</si>
  <si>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</si>
  <si>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</si>
  <si>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</si>
  <si>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</si>
  <si>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</si>
  <si>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</si>
  <si>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</si>
  <si>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</si>
  <si>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</si>
  <si>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</si>
  <si>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</si>
  <si>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</si>
  <si>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</si>
  <si>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</si>
  <si>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</si>
  <si>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</si>
  <si>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</si>
  <si>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</si>
  <si>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</si>
  <si>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</si>
  <si>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</si>
  <si>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</si>
  <si>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</si>
  <si>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</si>
  <si>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</si>
  <si>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</si>
  <si>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</si>
  <si>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</si>
  <si>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</si>
  <si>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</si>
  <si>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</si>
  <si>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</si>
  <si>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</si>
  <si>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</si>
  <si>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</si>
  <si>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</si>
  <si>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</si>
  <si>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</si>
  <si>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</si>
  <si>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</si>
  <si>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</si>
  <si>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</si>
  <si>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</si>
  <si>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</si>
  <si>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</si>
  <si>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</si>
  <si>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</si>
  <si>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</si>
  <si>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</si>
  <si>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</si>
  <si>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</si>
  <si>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</si>
  <si>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</si>
  <si>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</si>
  <si>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</si>
  <si>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</si>
  <si>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</si>
  <si>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</si>
  <si>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</si>
  <si>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</si>
  <si>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</si>
  <si>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</si>
  <si>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</si>
  <si>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</si>
  <si>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</si>
  <si>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</si>
  <si>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</si>
  <si>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</si>
  <si>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</si>
  <si>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</si>
  <si>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</si>
  <si>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</si>
  <si>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</si>
  <si>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</si>
  <si>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</si>
  <si>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</si>
  <si>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</si>
  <si>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</si>
  <si>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</si>
  <si>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</si>
  <si>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</si>
  <si>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</si>
  <si>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</si>
  <si>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</si>
  <si>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</si>
  <si>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</si>
  <si>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</si>
  <si>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</si>
  <si>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</si>
  <si>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</si>
  <si>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</si>
  <si>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</si>
  <si>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</si>
  <si>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</si>
  <si>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</si>
  <si>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</si>
  <si>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</si>
  <si>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</si>
  <si>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</si>
  <si>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</si>
  <si>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</si>
  <si>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</si>
  <si>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</si>
  <si>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</si>
  <si>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</si>
  <si>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</si>
  <si>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</si>
  <si>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</si>
  <si>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</si>
  <si>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</si>
  <si>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</si>
  <si>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</si>
  <si>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</si>
  <si>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</si>
  <si>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</si>
  <si>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</si>
  <si>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</si>
  <si>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</si>
  <si>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</si>
  <si>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</si>
  <si>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</si>
  <si>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</si>
  <si>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</si>
  <si>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</si>
  <si>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</si>
  <si>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</si>
  <si>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</si>
  <si>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</si>
  <si>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</si>
  <si>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</si>
  <si>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</si>
  <si>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</si>
  <si>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</si>
  <si>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</si>
  <si>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</si>
  <si>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</si>
  <si>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</si>
  <si>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</si>
  <si>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</si>
  <si>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</si>
  <si>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</si>
  <si>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</si>
  <si>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</si>
  <si>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</si>
  <si>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</si>
  <si>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</si>
  <si>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</si>
  <si>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</si>
  <si>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</si>
  <si>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</si>
  <si>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</si>
  <si>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</si>
  <si>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</si>
  <si>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</si>
  <si>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</si>
  <si>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</si>
  <si>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</si>
  <si>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</si>
  <si>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</si>
  <si>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</si>
  <si>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</si>
  <si>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</si>
  <si>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</si>
  <si>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</si>
  <si>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</si>
  <si>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</si>
  <si>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</si>
  <si>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</si>
  <si>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</si>
  <si>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</si>
  <si>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</si>
  <si>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</si>
  <si>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</si>
  <si>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</si>
  <si>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</si>
  <si>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</si>
  <si>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</si>
  <si>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</si>
  <si>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</si>
  <si>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</si>
  <si>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</si>
  <si>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</si>
  <si>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</si>
  <si>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</si>
  <si>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</si>
  <si>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</si>
  <si>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</si>
  <si>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</si>
  <si>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</si>
  <si>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</si>
  <si>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</si>
  <si>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</si>
  <si>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</si>
  <si>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</si>
  <si>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</si>
  <si>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</si>
  <si>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</si>
  <si>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</si>
  <si>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</si>
  <si>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</si>
  <si>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</si>
  <si>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</si>
  <si>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</si>
  <si>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</si>
  <si>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</si>
  <si>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</si>
  <si>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</si>
  <si>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</si>
  <si>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</si>
  <si>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</si>
  <si>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</si>
  <si>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</si>
  <si>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</si>
  <si>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</si>
  <si>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</si>
  <si>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</si>
  <si>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</si>
  <si>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</si>
  <si>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</si>
  <si>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</si>
  <si>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</si>
  <si>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</si>
  <si>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</si>
  <si>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</si>
  <si>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</si>
  <si>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</si>
  <si>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</si>
  <si>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</si>
  <si>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</si>
  <si>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</si>
  <si>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</si>
  <si>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</si>
  <si>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</si>
  <si>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</si>
  <si>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</si>
  <si>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</si>
  <si>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</si>
  <si>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</si>
  <si>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</si>
  <si>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</si>
  <si>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</si>
  <si>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</si>
  <si>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</si>
  <si>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</si>
  <si>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</si>
  <si>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</si>
  <si>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</si>
  <si>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</si>
  <si>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</si>
  <si>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</si>
  <si>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</si>
  <si>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</si>
  <si>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</si>
  <si>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</si>
  <si>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</si>
  <si>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</si>
  <si>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</si>
  <si>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</si>
  <si>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</si>
  <si>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</si>
  <si>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</si>
  <si>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</si>
  <si>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</si>
  <si>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</si>
  <si>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</si>
  <si>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</si>
  <si>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</si>
  <si>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</si>
  <si>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</si>
  <si>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</si>
  <si>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</si>
  <si>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</si>
  <si>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</si>
  <si>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</si>
  <si>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</si>
  <si>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</si>
  <si>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</si>
  <si>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</si>
  <si>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</si>
  <si>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</si>
  <si>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</si>
  <si>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</si>
  <si>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</si>
  <si>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</si>
  <si>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</si>
  <si>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</si>
  <si>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</si>
  <si>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</si>
  <si>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</si>
  <si>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</si>
  <si>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</si>
  <si>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</si>
  <si>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</si>
  <si>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</si>
  <si>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</si>
  <si>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</si>
  <si>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</si>
  <si>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</si>
  <si>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</si>
  <si>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</si>
  <si>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</si>
  <si>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</si>
  <si>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</si>
  <si>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</si>
  <si>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</si>
  <si>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</si>
  <si>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</si>
  <si>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</si>
  <si>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</si>
  <si>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</si>
  <si>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</si>
  <si>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</si>
  <si>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</si>
  <si>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</si>
  <si>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</si>
  <si>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</si>
  <si>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</si>
  <si>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</si>
  <si>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</si>
  <si>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</si>
  <si>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</si>
  <si>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</si>
  <si>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</si>
  <si>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</si>
  <si>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</si>
  <si>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</si>
  <si>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</si>
  <si>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</si>
  <si>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</si>
  <si>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</si>
  <si>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</si>
  <si>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</si>
  <si>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</si>
  <si>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</si>
  <si>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</si>
  <si>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</si>
  <si>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</si>
  <si>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</si>
  <si>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</si>
  <si>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</si>
  <si>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</si>
  <si>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</si>
  <si>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</si>
  <si>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</si>
  <si>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</si>
  <si>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</si>
  <si>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</si>
  <si>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</si>
  <si>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</si>
  <si>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</si>
  <si>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</si>
  <si>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</si>
  <si>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</si>
  <si>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</si>
  <si>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</si>
  <si>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</si>
  <si>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</si>
  <si>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</si>
  <si>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</si>
  <si>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</si>
  <si>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</si>
  <si>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</si>
  <si>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</si>
  <si>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</si>
  <si>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</si>
  <si>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</si>
  <si>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</si>
  <si>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</si>
  <si>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</si>
  <si>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</si>
  <si>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</si>
  <si>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</si>
  <si>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</si>
  <si>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</si>
  <si>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</si>
  <si>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</si>
  <si>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</si>
  <si>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</si>
  <si>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</si>
  <si>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</si>
  <si>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</si>
  <si>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</si>
  <si>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</si>
  <si>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</si>
  <si>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</si>
  <si>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</si>
  <si>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</si>
  <si>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</si>
  <si>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</si>
  <si>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</si>
  <si>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</si>
  <si>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</si>
  <si>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</si>
  <si>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</si>
  <si>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</si>
  <si>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</si>
  <si>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</si>
  <si>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</si>
  <si>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</si>
  <si>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</si>
  <si>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</si>
  <si>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</si>
  <si>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</si>
  <si>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</si>
  <si>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</si>
  <si>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</si>
  <si>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</si>
  <si>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</si>
  <si>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</si>
  <si>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</si>
  <si>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</si>
  <si>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</si>
  <si>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</si>
  <si>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</si>
  <si>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</si>
  <si>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</si>
  <si>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</si>
  <si>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</si>
  <si>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</si>
  <si>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</si>
  <si>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</si>
  <si>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</si>
  <si>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</si>
  <si>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</si>
  <si>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</si>
  <si>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</si>
  <si>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</si>
  <si>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</si>
  <si>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</si>
  <si>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</si>
  <si>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</si>
  <si>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</si>
  <si>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</si>
  <si>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</si>
  <si>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</si>
  <si>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</si>
  <si>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</si>
  <si>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</si>
  <si>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</si>
  <si>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</si>
  <si>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</si>
  <si>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</si>
  <si>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</si>
  <si>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</si>
  <si>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</si>
  <si>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</si>
  <si>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</si>
  <si>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</si>
  <si>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</si>
  <si>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</si>
  <si>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</si>
  <si>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</si>
  <si>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</si>
  <si>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</si>
  <si>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</si>
  <si>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</si>
  <si>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</si>
  <si>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</si>
  <si>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</si>
  <si>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</si>
  <si>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</si>
  <si>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</si>
  <si>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</si>
  <si>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</si>
  <si>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</si>
  <si>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</si>
  <si>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</si>
  <si>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</si>
  <si>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</si>
  <si>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</si>
  <si>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</si>
  <si>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</si>
  <si>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</si>
  <si>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</si>
  <si>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</si>
  <si>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</si>
  <si>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</si>
  <si>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</si>
  <si>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</si>
  <si>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</si>
  <si>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</si>
  <si>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</si>
  <si>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</si>
  <si>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</si>
  <si>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</si>
  <si>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</si>
  <si>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</si>
  <si>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</si>
  <si>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</si>
  <si>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</si>
  <si>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</si>
  <si>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</si>
  <si>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</si>
  <si>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</si>
  <si>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</si>
  <si>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</si>
  <si>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</si>
  <si>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</si>
  <si>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</si>
  <si>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</si>
  <si>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</si>
  <si>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</si>
  <si>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</si>
  <si>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</si>
  <si>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</si>
  <si>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</si>
  <si>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</si>
  <si>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</si>
  <si>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</si>
  <si>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</si>
  <si>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</si>
  <si>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</si>
  <si>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</si>
  <si>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</si>
  <si>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</si>
  <si>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</si>
  <si>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</si>
  <si>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</si>
  <si>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</si>
  <si>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</si>
  <si>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</si>
  <si>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</si>
  <si>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</si>
  <si>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</si>
  <si>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</si>
  <si>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</si>
  <si>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</si>
  <si>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</si>
  <si>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</si>
  <si>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</si>
  <si>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</si>
  <si>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</si>
  <si>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</si>
  <si>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</si>
  <si>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</si>
  <si>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</si>
  <si>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</si>
  <si>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</si>
  <si>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</si>
  <si>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</si>
  <si>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</si>
  <si>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</si>
  <si>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</si>
  <si>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</si>
  <si>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</si>
  <si>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</si>
  <si>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</si>
  <si>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</si>
  <si>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</si>
  <si>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</si>
  <si>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</si>
  <si>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</si>
  <si>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</si>
  <si>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</si>
  <si>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</si>
  <si>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</si>
  <si>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</si>
  <si>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</si>
  <si>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</si>
  <si>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</si>
  <si>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</si>
  <si>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</si>
  <si>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</si>
  <si>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</si>
  <si>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</si>
  <si>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</si>
  <si>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</si>
  <si>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</si>
  <si>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</si>
  <si>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</si>
  <si>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</si>
  <si>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</si>
  <si>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</si>
  <si>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</si>
  <si>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</si>
  <si>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</si>
  <si>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</si>
  <si>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</si>
  <si>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</si>
  <si>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</si>
  <si>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</si>
  <si>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</si>
  <si>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</si>
  <si>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</si>
  <si>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</si>
  <si>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</si>
  <si>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</si>
  <si>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</si>
  <si>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</si>
  <si>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</si>
  <si>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</si>
  <si>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</si>
  <si>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</si>
  <si>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</si>
  <si>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</si>
  <si>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</si>
  <si>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</si>
  <si>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</si>
  <si>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</si>
  <si>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</si>
  <si>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</si>
  <si>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</si>
  <si>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</si>
  <si>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</si>
  <si>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</si>
  <si>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</si>
  <si>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</si>
  <si>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</si>
  <si>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</si>
  <si>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</si>
  <si>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</si>
  <si>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</si>
  <si>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</si>
  <si>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</si>
  <si>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</si>
  <si>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</si>
  <si>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</si>
  <si>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</si>
  <si>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</si>
  <si>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</si>
  <si>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</si>
  <si>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</si>
  <si>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</si>
  <si>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</si>
  <si>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</si>
  <si>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</si>
  <si>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</si>
  <si>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</si>
  <si>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</si>
  <si>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</si>
  <si>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</si>
  <si>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</si>
  <si>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</si>
  <si>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</si>
  <si>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</si>
  <si>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</si>
  <si>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</si>
  <si>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</si>
  <si>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</si>
  <si>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</si>
  <si>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</si>
  <si>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</si>
  <si>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</si>
  <si>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</si>
  <si>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</si>
  <si>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</si>
  <si>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</si>
  <si>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</si>
  <si>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</si>
  <si>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</si>
  <si>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</si>
  <si>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</si>
  <si>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</si>
  <si>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</si>
  <si>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</si>
  <si>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</si>
  <si>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</si>
  <si>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</si>
  <si>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</si>
  <si>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</si>
  <si>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</si>
  <si>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</si>
  <si>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</si>
  <si>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</si>
  <si>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</si>
  <si>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</si>
  <si>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</si>
  <si>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</si>
  <si>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</si>
  <si>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</si>
  <si>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</si>
  <si>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</si>
  <si>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</si>
  <si>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</si>
  <si>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</si>
  <si>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</si>
  <si>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</si>
  <si>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</si>
  <si>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</si>
  <si>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</si>
  <si>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</si>
  <si>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</si>
  <si>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</si>
  <si>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</si>
  <si>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</si>
  <si>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</si>
  <si>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</si>
  <si>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</si>
  <si>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</si>
  <si>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</si>
  <si>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</si>
  <si>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</si>
  <si>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</si>
  <si>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</si>
  <si>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</si>
  <si>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</si>
  <si>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</si>
  <si>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</si>
  <si>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</si>
  <si>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</si>
  <si>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</si>
  <si>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</si>
  <si>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</si>
  <si>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</si>
  <si>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</si>
  <si>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</si>
  <si>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</si>
  <si>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</si>
  <si>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</si>
  <si>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</si>
  <si>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</si>
  <si>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</si>
  <si>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</si>
  <si>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</si>
  <si>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</si>
  <si>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</si>
  <si>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</si>
  <si>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</si>
  <si>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</si>
  <si>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</si>
  <si>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</si>
  <si>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</si>
  <si>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</si>
  <si>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</si>
  <si>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</si>
  <si>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</si>
  <si>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</si>
  <si>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</si>
  <si>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</si>
  <si>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</si>
  <si>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</si>
  <si>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</si>
  <si>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</si>
  <si>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</si>
  <si>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</si>
  <si>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</si>
  <si>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</si>
  <si>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</si>
  <si>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</si>
  <si>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</si>
  <si>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</si>
  <si>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</si>
  <si>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</si>
  <si>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</si>
  <si>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</si>
  <si>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</si>
  <si>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</si>
  <si>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</si>
  <si>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</si>
  <si>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</si>
  <si>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</si>
  <si>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</si>
  <si>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</si>
  <si>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</si>
  <si>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</si>
  <si>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</si>
  <si>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</si>
  <si>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</si>
  <si>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</si>
  <si>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</si>
  <si>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</si>
  <si>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</si>
  <si>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</si>
  <si>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</si>
  <si>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</si>
  <si>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</si>
  <si>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</si>
  <si>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</si>
  <si>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</si>
  <si>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</si>
  <si>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</si>
  <si>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</si>
  <si>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</si>
  <si>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</si>
  <si>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</si>
  <si>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</si>
  <si>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</si>
  <si>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</si>
  <si>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</si>
  <si>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</si>
  <si>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</si>
  <si>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</si>
  <si>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</si>
  <si>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</si>
  <si>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</si>
  <si>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</si>
  <si>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</si>
  <si>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</si>
  <si>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</si>
  <si>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</si>
  <si>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</si>
  <si>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</si>
  <si>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</si>
  <si>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</si>
  <si>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</si>
  <si>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</si>
  <si>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</si>
  <si>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</si>
  <si>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</si>
  <si>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</si>
  <si>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</si>
  <si>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</si>
  <si>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</si>
  <si>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</si>
  <si>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</si>
  <si>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</si>
  <si>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</si>
  <si>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</si>
  <si>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</si>
  <si>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</si>
  <si>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</si>
  <si>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</si>
  <si>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</si>
  <si>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</si>
  <si>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</si>
  <si>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</si>
  <si>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</si>
  <si>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</si>
  <si>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</si>
  <si>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</si>
  <si>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</si>
  <si>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</si>
  <si>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</si>
  <si>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</si>
  <si>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</si>
  <si>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</si>
  <si>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</si>
  <si>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</si>
  <si>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</si>
  <si>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</si>
  <si>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</si>
  <si>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</si>
  <si>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</si>
  <si>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</si>
  <si>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</si>
  <si>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</si>
  <si>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</si>
  <si>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</si>
  <si>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</si>
  <si>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</si>
  <si>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</si>
  <si>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</si>
  <si>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</si>
  <si>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</si>
  <si>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</si>
  <si>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</si>
  <si>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</si>
  <si>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</si>
  <si>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</si>
  <si>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</si>
  <si>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</si>
  <si>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</si>
  <si>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</si>
  <si>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</si>
  <si>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</si>
  <si>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</si>
  <si>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</si>
  <si>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</si>
  <si>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</si>
  <si>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</si>
  <si>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</si>
  <si>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</si>
  <si>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</si>
  <si>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</si>
  <si>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</si>
  <si>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</si>
  <si>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</si>
  <si>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</si>
  <si>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</si>
  <si>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</si>
  <si>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</si>
  <si>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</si>
  <si>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</si>
  <si>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</si>
  <si>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</si>
  <si>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</si>
  <si>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</si>
  <si>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</si>
  <si>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</si>
  <si>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</si>
  <si>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</si>
  <si>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</si>
  <si>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</si>
  <si>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</si>
  <si>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</si>
  <si>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</si>
  <si>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</si>
  <si>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</si>
  <si>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</si>
  <si>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</si>
  <si>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</si>
  <si>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</si>
  <si>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</si>
  <si>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</si>
  <si>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</si>
  <si>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</si>
  <si>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</si>
  <si>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</si>
  <si>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</si>
  <si>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</si>
  <si>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</si>
  <si>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</si>
  <si>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</si>
  <si>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</si>
  <si>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</si>
  <si>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</si>
  <si>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</si>
  <si>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</si>
  <si>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</si>
  <si>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</si>
  <si>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</si>
  <si>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</si>
  <si>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</si>
  <si>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</si>
  <si>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</si>
  <si>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</si>
  <si>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</si>
  <si>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</si>
  <si>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</si>
  <si>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</si>
  <si>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</si>
  <si>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</si>
  <si>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</si>
  <si>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</si>
  <si>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</si>
  <si>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</si>
  <si>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</si>
  <si>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</si>
  <si>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</si>
  <si>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</si>
  <si>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</si>
  <si>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</si>
  <si>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</si>
  <si>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</si>
  <si>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</si>
  <si>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</si>
  <si>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</si>
  <si>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</si>
  <si>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</si>
  <si>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</si>
  <si>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</si>
  <si>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</si>
  <si>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</si>
  <si>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</si>
  <si>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</si>
  <si>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</si>
  <si>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</si>
  <si>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</si>
  <si>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</si>
  <si>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</si>
  <si>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</si>
  <si>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</si>
  <si>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</si>
  <si>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</si>
  <si>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</si>
  <si>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</si>
  <si>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</si>
  <si>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</si>
  <si>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</si>
  <si>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</si>
  <si>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</si>
  <si>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</si>
  <si>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</si>
  <si>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</si>
  <si>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</si>
  <si>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</si>
  <si>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</si>
  <si>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</si>
  <si>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</si>
  <si>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</si>
  <si>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</si>
  <si>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</si>
  <si>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</si>
  <si>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</si>
  <si>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</si>
  <si>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</si>
  <si>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</si>
  <si>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</si>
  <si>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</si>
  <si>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</si>
  <si>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</si>
  <si>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</si>
  <si>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</si>
  <si>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</si>
  <si>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</si>
  <si>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</si>
  <si>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</si>
  <si>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</si>
  <si>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</si>
  <si>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</si>
  <si>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</si>
  <si>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</si>
  <si>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</si>
  <si>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</si>
  <si>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</si>
  <si>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</si>
  <si>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</si>
  <si>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</si>
  <si>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</si>
  <si>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</si>
  <si>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</si>
  <si>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</si>
  <si>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</si>
  <si>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</si>
  <si>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</si>
  <si>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</si>
  <si>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</si>
  <si>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</si>
  <si>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</si>
  <si>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</si>
  <si>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</si>
  <si>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</si>
  <si>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</si>
  <si>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</si>
  <si>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</si>
  <si>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</si>
  <si>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</si>
  <si>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</si>
  <si>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</si>
  <si>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</si>
  <si>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</si>
  <si>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</si>
  <si>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</si>
  <si>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</si>
  <si>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</si>
  <si>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</si>
  <si>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</si>
  <si>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</si>
  <si>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</si>
  <si>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</si>
  <si>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</si>
  <si>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</si>
  <si>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</si>
  <si>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</si>
  <si>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</si>
  <si>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</si>
  <si>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</si>
  <si>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</si>
  <si>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</si>
  <si>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</si>
  <si>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</si>
  <si>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</si>
  <si>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</si>
  <si>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</si>
  <si>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</si>
  <si>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</si>
  <si>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</si>
  <si>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</si>
  <si>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</si>
  <si>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</si>
  <si>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</si>
  <si>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</si>
  <si>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</si>
  <si>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</si>
  <si>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</si>
  <si>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</si>
  <si>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</si>
  <si>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</si>
  <si>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</si>
  <si>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</si>
  <si>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</si>
  <si>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</si>
  <si>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</si>
  <si>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</si>
  <si>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</si>
  <si>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</si>
  <si>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</si>
  <si>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</si>
  <si>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</si>
  <si>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</si>
  <si>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</si>
  <si>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</si>
  <si>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</si>
  <si>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</si>
  <si>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</si>
  <si>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</si>
  <si>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</si>
  <si>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</si>
  <si>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</si>
  <si>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</si>
  <si>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</si>
  <si>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</si>
  <si>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</si>
  <si>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</si>
  <si>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</si>
  <si>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</si>
  <si>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</si>
  <si>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</si>
  <si>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</si>
  <si>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</si>
  <si>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</si>
  <si>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</si>
  <si>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</si>
  <si>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</si>
  <si>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</si>
  <si>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</si>
  <si>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</si>
  <si>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</si>
  <si>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</si>
  <si>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</si>
  <si>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</si>
  <si>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</si>
  <si>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</si>
  <si>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</si>
  <si>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</si>
  <si>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</si>
  <si>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</si>
  <si>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</si>
  <si>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</si>
  <si>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</si>
  <si>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</si>
  <si>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</si>
  <si>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</si>
  <si>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</si>
  <si>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</si>
  <si>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</si>
  <si>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</si>
  <si>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</si>
  <si>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</si>
  <si>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</si>
  <si>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</si>
  <si>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</si>
  <si>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</si>
  <si>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</si>
  <si>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</si>
  <si>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</si>
  <si>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</si>
  <si>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</si>
  <si>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</si>
  <si>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</si>
  <si>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</si>
  <si>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</si>
  <si>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</si>
  <si>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</si>
  <si>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</si>
  <si>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</si>
  <si>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</si>
  <si>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</si>
  <si>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</si>
  <si>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</si>
  <si>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</si>
  <si>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</si>
  <si>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</si>
  <si>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</si>
  <si>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</si>
  <si>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</si>
  <si>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</si>
  <si>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</si>
  <si>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</si>
  <si>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</si>
  <si>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</si>
  <si>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</si>
  <si>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</si>
  <si>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</si>
  <si>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</si>
  <si>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</si>
  <si>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</si>
  <si>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</si>
  <si>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</si>
  <si>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</si>
  <si>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</si>
  <si>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</si>
  <si>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</si>
  <si>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</si>
  <si>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</si>
  <si>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</si>
  <si>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</si>
  <si>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</si>
  <si>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</si>
  <si>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</si>
  <si>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</si>
  <si>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</si>
  <si>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</si>
  <si>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</si>
  <si>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</si>
  <si>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</si>
  <si>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</si>
  <si>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</si>
  <si>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</si>
  <si>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</si>
  <si>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</si>
  <si>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</si>
  <si>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</si>
  <si>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</si>
  <si>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</si>
  <si>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</si>
  <si>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</si>
  <si>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</si>
  <si>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</si>
  <si>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</si>
  <si>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</si>
  <si>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</si>
  <si>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</si>
  <si>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</si>
  <si>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</si>
  <si>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</si>
  <si>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</si>
  <si>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</si>
  <si>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</si>
  <si>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</si>
  <si>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</si>
  <si>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</si>
  <si>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</si>
  <si>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</si>
  <si>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</si>
  <si>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</si>
  <si>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</si>
  <si>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</si>
  <si>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</si>
  <si>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</si>
  <si>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</si>
  <si>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</si>
  <si>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</si>
  <si>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</si>
  <si>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</si>
  <si>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</si>
  <si>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</si>
  <si>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</si>
  <si>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</si>
  <si>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</si>
  <si>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</si>
  <si>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</si>
  <si>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</si>
  <si>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</si>
  <si>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</si>
  <si>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</si>
  <si>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</si>
  <si>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</si>
  <si>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</si>
  <si>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</si>
  <si>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</si>
  <si>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</si>
  <si>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</si>
  <si>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</si>
  <si>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</si>
  <si>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</si>
  <si>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</si>
  <si>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</si>
  <si>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</si>
  <si>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</si>
  <si>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</si>
  <si>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</si>
  <si>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</si>
  <si>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</si>
  <si>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</si>
  <si>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</si>
  <si>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</si>
  <si>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</si>
  <si>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</si>
  <si>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</si>
  <si>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</si>
  <si>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</si>
  <si>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</si>
  <si>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</si>
  <si>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</si>
  <si>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</si>
  <si>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</si>
  <si>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</si>
  <si>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</si>
  <si>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</si>
  <si>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</si>
  <si>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</si>
  <si>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</si>
  <si>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</si>
  <si>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</si>
  <si>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</si>
  <si>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</si>
  <si>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</si>
  <si>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</si>
  <si>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</si>
  <si>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</si>
  <si>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</si>
  <si>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</si>
  <si>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</si>
  <si>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</si>
  <si>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</si>
  <si>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</si>
  <si>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</si>
  <si>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</si>
  <si>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</si>
  <si>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</si>
  <si>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</si>
  <si>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</si>
  <si>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</si>
  <si>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</si>
  <si>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</si>
  <si>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</si>
  <si>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</si>
  <si>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</si>
  <si>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</si>
  <si>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</si>
  <si>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</si>
  <si>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</si>
  <si>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</si>
  <si>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</si>
  <si>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</si>
  <si>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</si>
  <si>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</si>
  <si>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</si>
  <si>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</si>
  <si>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</si>
  <si>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</si>
  <si>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</si>
  <si>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</si>
  <si>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</si>
  <si>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</si>
  <si>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</si>
  <si>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</si>
  <si>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</si>
  <si>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</si>
  <si>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</si>
  <si>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</si>
  <si>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</si>
  <si>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</si>
  <si>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</si>
  <si>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</si>
  <si>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</si>
  <si>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</si>
  <si>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</si>
  <si>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</si>
  <si>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</si>
  <si>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</si>
  <si>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</si>
  <si>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</si>
  <si>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</si>
  <si>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</si>
  <si>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</si>
  <si>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</si>
  <si>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</si>
  <si>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</si>
  <si>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</si>
  <si>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</si>
  <si>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</si>
  <si>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</si>
  <si>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</si>
  <si>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</si>
  <si>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</si>
  <si>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</si>
  <si>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</si>
  <si>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</si>
  <si>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</si>
  <si>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</si>
  <si>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</si>
  <si>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</si>
  <si>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</si>
  <si>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</si>
  <si>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</si>
  <si>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</si>
  <si>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</si>
  <si>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</si>
  <si>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</si>
  <si>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</si>
  <si>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</si>
  <si>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</si>
  <si>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</si>
  <si>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</si>
  <si>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</si>
  <si>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</si>
  <si>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</si>
  <si>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</si>
  <si>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</si>
  <si>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</si>
  <si>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</si>
  <si>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</si>
  <si>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</si>
  <si>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</si>
  <si>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</si>
  <si>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</si>
  <si>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</si>
  <si>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</si>
  <si>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</si>
  <si>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</si>
  <si>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</si>
  <si>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</si>
  <si>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</si>
  <si>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</si>
  <si>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</si>
  <si>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</si>
  <si>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</si>
  <si>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</si>
  <si>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</si>
  <si>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</si>
  <si>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</si>
  <si>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</si>
  <si>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</si>
  <si>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</si>
  <si>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</si>
  <si>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</si>
  <si>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</si>
  <si>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</si>
  <si>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</si>
  <si>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</si>
  <si>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</si>
  <si>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</si>
  <si>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</si>
  <si>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</si>
  <si>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</si>
  <si>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</si>
  <si>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</si>
  <si>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</si>
  <si>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</si>
  <si>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</si>
  <si>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</si>
  <si>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</si>
  <si>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</si>
  <si>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</si>
  <si>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</si>
  <si>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</si>
  <si>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</si>
  <si>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</si>
  <si>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</si>
  <si>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</si>
  <si>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</si>
  <si>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</si>
  <si>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</si>
  <si>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</si>
  <si>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</si>
  <si>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</si>
  <si>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</si>
  <si>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</si>
  <si>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</si>
  <si>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</si>
  <si>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</si>
  <si>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</si>
  <si>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</si>
  <si>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</si>
  <si>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</si>
  <si>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</si>
  <si>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</si>
  <si>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</si>
  <si>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</si>
  <si>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</si>
  <si>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</si>
  <si>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</si>
  <si>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</si>
  <si>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</si>
  <si>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</si>
  <si>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</si>
  <si>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</si>
  <si>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</si>
  <si>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</si>
  <si>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</si>
  <si>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</si>
  <si>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</si>
  <si>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</si>
  <si>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</si>
  <si>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</si>
  <si>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</si>
  <si>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</si>
  <si>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</si>
  <si>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</si>
  <si>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</si>
  <si>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</si>
  <si>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</si>
  <si>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</si>
  <si>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</si>
  <si>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</si>
  <si>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</si>
  <si>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</si>
  <si>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</si>
  <si>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</si>
  <si>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</si>
  <si>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</si>
  <si>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</si>
  <si>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</si>
  <si>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</si>
  <si>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</si>
  <si>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</si>
  <si>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</si>
  <si>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</si>
  <si>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</si>
  <si>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</si>
  <si>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</si>
  <si>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</si>
  <si>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</si>
  <si>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</si>
  <si>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</si>
  <si>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</si>
  <si>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</si>
  <si>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</si>
  <si>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</si>
  <si>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</si>
  <si>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</si>
  <si>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</si>
  <si>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</si>
  <si>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</si>
  <si>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</si>
  <si>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</si>
  <si>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</si>
  <si>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</si>
  <si>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</si>
  <si>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</si>
  <si>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</si>
  <si>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</si>
  <si>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</si>
  <si>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</si>
  <si>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</si>
  <si>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</si>
  <si>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</si>
  <si>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</si>
  <si>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</si>
  <si>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</si>
  <si>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</si>
  <si>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</si>
  <si>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</si>
  <si>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</si>
  <si>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</si>
  <si>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</si>
  <si>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</si>
  <si>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</si>
  <si>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</si>
  <si>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</si>
  <si>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</si>
  <si>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</si>
  <si>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</si>
  <si>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</si>
  <si>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</si>
  <si>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</si>
  <si>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</si>
  <si>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</si>
  <si>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</si>
  <si>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</si>
  <si>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</si>
  <si>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</si>
  <si>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</si>
  <si>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</si>
  <si>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</si>
  <si>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</si>
  <si>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</si>
  <si>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</si>
  <si>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</si>
  <si>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</si>
  <si>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</si>
  <si>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</si>
  <si>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</si>
  <si>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</si>
  <si>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</si>
  <si>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</si>
  <si>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</si>
  <si>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</si>
  <si>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</si>
  <si>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</si>
  <si>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</si>
  <si>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</si>
  <si>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</si>
  <si>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</si>
  <si>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</si>
  <si>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</si>
  <si>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</si>
  <si>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</si>
  <si>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</si>
  <si>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</si>
  <si>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</si>
  <si>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</si>
  <si>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</si>
  <si>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</si>
  <si>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</si>
  <si>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</si>
  <si>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</si>
  <si>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</si>
  <si>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</si>
  <si>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</si>
  <si>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</si>
  <si>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</si>
  <si>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</si>
  <si>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</si>
  <si>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</si>
  <si>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</si>
  <si>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</si>
  <si>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</si>
  <si>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</si>
  <si>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</si>
  <si>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</si>
  <si>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</si>
  <si>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</si>
  <si>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</si>
  <si>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</si>
  <si>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</si>
  <si>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</si>
  <si>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</si>
  <si>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</si>
  <si>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</si>
  <si>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</si>
  <si>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</si>
  <si>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</si>
  <si>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</si>
  <si>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</si>
  <si>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</si>
  <si>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</si>
  <si>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</si>
  <si>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</si>
  <si>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</si>
  <si>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</si>
  <si>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</si>
  <si>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</si>
  <si>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</si>
  <si>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</si>
  <si>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</si>
  <si>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</si>
  <si>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</si>
  <si>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</si>
  <si>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</si>
  <si>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</si>
  <si>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</si>
  <si>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</si>
  <si>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</si>
  <si>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</si>
  <si>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</si>
  <si>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</si>
  <si>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</si>
  <si>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</si>
  <si>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</si>
  <si>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</si>
  <si>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</si>
  <si>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</si>
  <si>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</si>
  <si>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</si>
  <si>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</si>
  <si>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</si>
  <si>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</si>
  <si>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</si>
  <si>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</si>
  <si>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</si>
  <si>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</si>
  <si>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</si>
  <si>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</si>
  <si>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</si>
  <si>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</si>
  <si>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</si>
  <si>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</si>
  <si>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</si>
  <si>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</si>
  <si>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</si>
  <si>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</si>
  <si>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</si>
  <si>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</si>
  <si>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</si>
  <si>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</si>
  <si>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</si>
  <si>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</si>
  <si>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</si>
  <si>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</si>
  <si>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</si>
  <si>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</si>
  <si>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</si>
  <si>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</si>
  <si>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</si>
  <si>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</si>
  <si>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</si>
  <si>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</si>
  <si>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</si>
  <si>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</si>
  <si>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</si>
  <si>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</si>
  <si>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</si>
  <si>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</si>
  <si>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</si>
  <si>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</si>
  <si>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</si>
  <si>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</si>
  <si>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</si>
  <si>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</si>
  <si>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</si>
  <si>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</si>
  <si>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</si>
  <si>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</si>
  <si>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</si>
  <si>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</si>
  <si>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</si>
  <si>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</si>
  <si>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</si>
  <si>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</si>
  <si>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</si>
  <si>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</si>
  <si>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</si>
  <si>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</si>
  <si>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</si>
  <si>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</si>
  <si>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</si>
  <si>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</si>
  <si>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</si>
  <si>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</si>
  <si>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</si>
  <si>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</si>
  <si>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</si>
  <si>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</si>
  <si>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</si>
  <si>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</si>
  <si>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</si>
  <si>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</si>
  <si>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</si>
  <si>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</si>
  <si>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</si>
  <si>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</si>
  <si>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</si>
  <si>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</si>
  <si>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</si>
  <si>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</si>
  <si>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</si>
  <si>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</si>
  <si>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</si>
  <si>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</si>
  <si>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</si>
  <si>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</si>
  <si>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</si>
  <si>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</si>
  <si>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</si>
  <si>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</si>
  <si>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</si>
  <si>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</si>
  <si>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</si>
  <si>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</si>
  <si>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</si>
  <si>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</si>
  <si>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</si>
  <si>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</si>
  <si>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</si>
  <si>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</si>
  <si>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</si>
  <si>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</si>
  <si>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</si>
  <si>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</si>
  <si>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</si>
  <si>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</si>
  <si>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</si>
  <si>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</si>
  <si>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</si>
  <si>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</si>
  <si>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</si>
  <si>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</si>
  <si>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</si>
  <si>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</si>
  <si>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</si>
  <si>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</si>
  <si>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</si>
  <si>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</si>
  <si>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</si>
  <si>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</si>
  <si>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</si>
  <si>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</si>
  <si>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</si>
  <si>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</si>
  <si>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</si>
  <si>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</si>
  <si>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</si>
  <si>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</si>
  <si>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</si>
  <si>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</si>
  <si>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</si>
  <si>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</si>
  <si>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</si>
  <si>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</si>
  <si>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</si>
  <si>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</si>
  <si>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</si>
  <si>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</si>
  <si>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</si>
  <si>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</si>
  <si>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</si>
  <si>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</si>
  <si>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</si>
  <si>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</si>
  <si>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</si>
  <si>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</si>
  <si>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</si>
  <si>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</si>
  <si>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</si>
  <si>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</si>
  <si>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</si>
  <si>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</si>
  <si>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</si>
  <si>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</si>
  <si>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</si>
  <si>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</si>
  <si>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</si>
  <si>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</si>
  <si>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</si>
  <si>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</si>
  <si>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</si>
  <si>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</si>
  <si>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</si>
  <si>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</si>
  <si>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</si>
  <si>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</si>
  <si>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</si>
  <si>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</si>
  <si>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</si>
  <si>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</si>
  <si>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</si>
  <si>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</si>
  <si>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</si>
  <si>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</si>
  <si>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</si>
  <si>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</si>
  <si>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</si>
  <si>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</si>
  <si>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</si>
  <si>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</si>
  <si>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</si>
  <si>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</si>
  <si>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</si>
  <si>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</si>
  <si>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</si>
  <si>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</si>
  <si>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</si>
  <si>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</si>
  <si>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</si>
  <si>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</si>
  <si>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</si>
  <si>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</si>
  <si>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</si>
  <si>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</si>
  <si>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</si>
  <si>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</si>
  <si>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</si>
  <si>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</si>
  <si>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</si>
  <si>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</si>
  <si>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</si>
  <si>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</si>
  <si>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</si>
  <si>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</si>
  <si>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</si>
  <si>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</si>
  <si>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</si>
  <si>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</si>
  <si>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</si>
  <si>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</si>
  <si>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</si>
  <si>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</si>
  <si>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</si>
  <si>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</si>
  <si>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</si>
  <si>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</si>
  <si>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</si>
  <si>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</si>
  <si>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</si>
  <si>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</si>
  <si>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</si>
  <si>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</si>
  <si>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</si>
  <si>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</si>
  <si>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</si>
  <si>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</si>
  <si>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</si>
  <si>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</si>
  <si>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</si>
  <si>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</si>
  <si>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</si>
  <si>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</si>
  <si>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</si>
  <si>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</si>
  <si>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</si>
  <si>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</si>
  <si>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</si>
  <si>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</si>
  <si>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</si>
  <si>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</si>
  <si>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</si>
  <si>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</si>
  <si>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</si>
  <si>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</si>
  <si>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</si>
  <si>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</si>
  <si>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</si>
  <si>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</si>
  <si>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</si>
  <si>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</si>
  <si>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</si>
  <si>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</si>
  <si>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</si>
  <si>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</si>
  <si>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</si>
  <si>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</si>
  <si>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</si>
  <si>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</si>
  <si>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</si>
  <si>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</si>
  <si>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</si>
  <si>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</si>
  <si>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</si>
  <si>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</si>
  <si>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</si>
  <si>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</si>
  <si>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</si>
  <si>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</si>
  <si>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</si>
  <si>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</si>
  <si>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</si>
  <si>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</si>
  <si>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</si>
  <si>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</si>
  <si>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</si>
  <si>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</si>
  <si>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</si>
  <si>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</si>
  <si>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</si>
  <si>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</si>
  <si>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</si>
  <si>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</si>
  <si>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</si>
  <si>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</si>
  <si>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</si>
  <si>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</si>
  <si>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</si>
  <si>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</si>
  <si>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</si>
  <si>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</si>
  <si>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</si>
  <si>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</si>
  <si>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</si>
  <si>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</si>
  <si>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</si>
  <si>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</si>
  <si>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</si>
  <si>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</si>
  <si>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</si>
  <si>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</si>
  <si>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</si>
  <si>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</si>
  <si>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</si>
  <si>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</si>
  <si>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</si>
  <si>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</si>
  <si>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</si>
  <si>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</si>
  <si>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</si>
  <si>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</si>
  <si>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</si>
  <si>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</si>
  <si>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</si>
  <si>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</si>
  <si>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</si>
  <si>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</si>
  <si>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</si>
  <si>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</si>
  <si>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</si>
  <si>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</si>
  <si>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</si>
  <si>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</si>
  <si>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</si>
  <si>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</si>
  <si>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</si>
  <si>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</si>
  <si>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</si>
  <si>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</si>
  <si>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</si>
  <si>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</si>
  <si>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</si>
  <si>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</si>
  <si>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</si>
  <si>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</si>
  <si>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</si>
  <si>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</si>
  <si>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</si>
  <si>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</si>
  <si>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</si>
  <si>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</si>
  <si>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</si>
  <si>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</si>
  <si>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</si>
  <si>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</si>
  <si>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</si>
  <si>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</si>
  <si>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</si>
  <si>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</si>
  <si>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</si>
  <si>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</si>
  <si>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</si>
  <si>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</si>
  <si>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</si>
  <si>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</si>
  <si>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</si>
  <si>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</si>
  <si>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</si>
  <si>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</si>
  <si>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</si>
  <si>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</si>
  <si>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</si>
  <si>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</si>
  <si>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</si>
  <si>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</si>
  <si>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</si>
  <si>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</si>
  <si>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</si>
  <si>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</si>
  <si>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</si>
  <si>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</si>
  <si>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</si>
  <si>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</si>
  <si>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</si>
  <si>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</si>
  <si>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</si>
  <si>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</si>
  <si>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</si>
  <si>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</si>
  <si>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</si>
  <si>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</si>
  <si>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</si>
  <si>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</si>
  <si>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</si>
  <si>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</si>
  <si>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</si>
  <si>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</si>
  <si>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</si>
  <si>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</si>
  <si>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</si>
  <si>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</si>
  <si>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</si>
  <si>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</si>
  <si>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</si>
  <si>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</si>
  <si>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</si>
  <si>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</si>
  <si>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</si>
  <si>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</si>
  <si>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</si>
  <si>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</si>
  <si>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</si>
  <si>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</si>
  <si>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</si>
  <si>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</si>
  <si>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</si>
  <si>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</si>
  <si>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</si>
  <si>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</si>
  <si>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</si>
  <si>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</si>
  <si>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</si>
  <si>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</si>
  <si>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</si>
  <si>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</si>
  <si>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</si>
  <si>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</si>
  <si>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</si>
  <si>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</si>
  <si>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</si>
  <si>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</si>
  <si>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</si>
  <si>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</si>
  <si>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</si>
  <si>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</si>
  <si>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</si>
  <si>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</si>
  <si>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</si>
  <si>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</si>
  <si>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</si>
  <si>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</si>
  <si>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</si>
  <si>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</si>
  <si>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</si>
  <si>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</si>
  <si>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</si>
  <si>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</si>
  <si>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</si>
  <si>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</si>
  <si>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</si>
  <si>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</si>
  <si>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</si>
  <si>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</si>
  <si>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</si>
  <si>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</si>
  <si>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</si>
  <si>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</si>
  <si>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</si>
  <si>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</si>
  <si>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</si>
  <si>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</si>
  <si>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</si>
  <si>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</si>
  <si>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</si>
  <si>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</si>
  <si>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</si>
  <si>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</si>
  <si>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</si>
  <si>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</si>
  <si>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</si>
  <si>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</si>
  <si>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</si>
  <si>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</si>
  <si>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</si>
  <si>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</si>
  <si>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</si>
  <si>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</si>
  <si>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</si>
  <si>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</si>
  <si>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</si>
  <si>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</si>
  <si>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</si>
  <si>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</si>
  <si>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</si>
  <si>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</si>
  <si>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</si>
  <si>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</si>
  <si>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</si>
  <si>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</si>
  <si>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</si>
  <si>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</si>
  <si>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</si>
  <si>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</si>
  <si>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</si>
  <si>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</si>
  <si>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</si>
  <si>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</si>
  <si>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</si>
  <si>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</si>
  <si>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</si>
  <si>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</si>
  <si>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</si>
  <si>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</si>
  <si>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</si>
  <si>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</si>
  <si>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</si>
  <si>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</si>
  <si>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</si>
  <si>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</si>
  <si>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</si>
  <si>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</si>
  <si>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</si>
  <si>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</si>
  <si>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</si>
  <si>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</si>
  <si>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</si>
  <si>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</si>
  <si>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</si>
  <si>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</si>
  <si>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</si>
  <si>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</si>
  <si>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</si>
  <si>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</si>
  <si>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</si>
  <si>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</si>
  <si>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</si>
  <si>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</si>
  <si>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</si>
  <si>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</si>
  <si>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</si>
  <si>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</si>
  <si>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</si>
  <si>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</si>
  <si>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</si>
  <si>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</si>
  <si>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</si>
  <si>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</si>
  <si>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</si>
  <si>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</si>
  <si>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</si>
  <si>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</si>
  <si>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</si>
  <si>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</si>
  <si>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</si>
  <si>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</si>
  <si>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</si>
  <si>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</si>
  <si>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</si>
  <si>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</si>
  <si>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</si>
  <si>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</si>
  <si>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</si>
  <si>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</si>
  <si>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</si>
  <si>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</si>
  <si>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</si>
  <si>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</si>
  <si>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</si>
  <si>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</si>
  <si>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</si>
  <si>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</si>
  <si>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</si>
  <si>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</si>
  <si>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</si>
  <si>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</si>
  <si>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</si>
  <si>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</si>
  <si>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</si>
  <si>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</si>
  <si>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</si>
  <si>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</si>
  <si>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</si>
  <si>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</si>
  <si>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</si>
  <si>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</si>
  <si>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</si>
  <si>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</si>
  <si>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</si>
  <si>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</si>
  <si>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</si>
  <si>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</si>
  <si>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</si>
  <si>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</si>
  <si>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</si>
  <si>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</si>
  <si>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</si>
  <si>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</si>
  <si>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</si>
  <si>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</si>
  <si>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</si>
  <si>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</si>
  <si>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</si>
  <si>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</si>
  <si>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</si>
  <si>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</si>
  <si>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</si>
  <si>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</si>
  <si>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</si>
  <si>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</si>
  <si>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</si>
  <si>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</si>
  <si>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</si>
  <si>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</si>
  <si>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</si>
  <si>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</si>
  <si>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</si>
  <si>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</si>
  <si>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</si>
  <si>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</si>
  <si>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</si>
  <si>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</si>
  <si>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</si>
  <si>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</si>
  <si>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</si>
  <si>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</si>
  <si>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</si>
  <si>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</si>
  <si>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</si>
  <si>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</si>
  <si>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</si>
  <si>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</si>
  <si>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</si>
  <si>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</si>
  <si>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</si>
  <si>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</si>
  <si>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</si>
  <si>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</si>
  <si>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</si>
  <si>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</si>
  <si>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</si>
  <si>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</si>
  <si>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</si>
  <si>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</si>
  <si>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</si>
  <si>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</si>
  <si>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</si>
  <si>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</si>
  <si>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</si>
  <si>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</si>
  <si>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</si>
  <si>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</si>
  <si>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</si>
  <si>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</si>
  <si>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</si>
  <si>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</si>
  <si>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</si>
  <si>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</si>
  <si>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</si>
  <si>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</si>
  <si>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</si>
  <si>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</si>
  <si>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</si>
  <si>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</si>
  <si>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</si>
  <si>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</si>
  <si>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</si>
  <si>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</si>
  <si>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</si>
  <si>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</si>
  <si>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</si>
  <si>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</si>
  <si>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</si>
  <si>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</si>
  <si>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</si>
  <si>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</si>
  <si>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</si>
  <si>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</si>
  <si>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</si>
  <si>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</si>
  <si>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</si>
  <si>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</si>
  <si>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</si>
  <si>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</si>
  <si>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</si>
  <si>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</si>
  <si>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</si>
  <si>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</si>
  <si>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</si>
  <si>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</si>
  <si>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</si>
  <si>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</si>
  <si>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</si>
  <si>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</si>
  <si>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</si>
  <si>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</si>
  <si>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</si>
  <si>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</si>
  <si>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</si>
  <si>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</si>
  <si>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</si>
  <si>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</si>
  <si>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</si>
  <si>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</si>
  <si>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</si>
  <si>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</si>
  <si>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</si>
  <si>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</si>
  <si>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</si>
  <si>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</si>
  <si>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</si>
  <si>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</si>
  <si>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</si>
  <si>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</si>
  <si>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</si>
  <si>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</si>
  <si>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</si>
  <si>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</si>
  <si>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</si>
  <si>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</si>
  <si>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</si>
  <si>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</si>
  <si>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</si>
  <si>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</si>
  <si>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</si>
  <si>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</si>
  <si>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</si>
  <si>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</si>
  <si>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</si>
  <si>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</si>
  <si>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</si>
  <si>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</si>
  <si>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</si>
  <si>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</si>
  <si>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</si>
  <si>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</si>
  <si>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</si>
  <si>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</si>
  <si>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</si>
  <si>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</si>
  <si>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</si>
  <si>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</si>
  <si>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</si>
  <si>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</si>
  <si>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</si>
  <si>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</si>
  <si>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</si>
  <si>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</si>
  <si>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</si>
  <si>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</si>
  <si>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</si>
  <si>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</si>
  <si>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</si>
  <si>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</si>
  <si>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</si>
  <si>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</si>
  <si>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</si>
  <si>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</si>
  <si>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</si>
  <si>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</si>
  <si>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</si>
  <si>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</si>
  <si>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</si>
  <si>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</si>
  <si>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</si>
  <si>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</si>
  <si>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</si>
  <si>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</si>
  <si>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</si>
  <si>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</si>
  <si>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</si>
  <si>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</si>
  <si>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</si>
  <si>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</si>
  <si>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</si>
  <si>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</si>
  <si>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</si>
  <si>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</si>
  <si>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</si>
  <si>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</si>
  <si>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</si>
  <si>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</si>
  <si>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</si>
  <si>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</si>
  <si>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</si>
  <si>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</si>
  <si>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</si>
  <si>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</si>
  <si>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</si>
  <si>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</si>
  <si>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</si>
  <si>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</si>
  <si>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</si>
  <si>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</si>
  <si>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</si>
  <si>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</si>
  <si>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</si>
  <si>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</si>
  <si>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</si>
  <si>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</si>
  <si>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</si>
  <si>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</si>
  <si>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</si>
  <si>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</si>
  <si>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</si>
  <si>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</si>
  <si>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</si>
  <si>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</si>
  <si>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</si>
  <si>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</si>
  <si>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</si>
  <si>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</si>
  <si>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</si>
  <si>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</si>
  <si>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</si>
  <si>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</si>
  <si>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</si>
  <si>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</si>
  <si>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</si>
  <si>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</si>
  <si>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</si>
  <si>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</si>
  <si>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</si>
  <si>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</si>
  <si>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</si>
  <si>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</si>
  <si>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</si>
  <si>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</si>
  <si>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</si>
  <si>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</si>
  <si>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</si>
  <si>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</si>
  <si>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</si>
  <si>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</si>
  <si>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</si>
  <si>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</si>
  <si>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</si>
  <si>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</si>
  <si>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</si>
  <si>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</si>
  <si>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</si>
  <si>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</si>
  <si>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</si>
  <si>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</si>
  <si>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</si>
  <si>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</si>
  <si>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</si>
  <si>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</si>
  <si>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</si>
  <si>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</si>
  <si>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</si>
  <si>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</si>
  <si>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</si>
  <si>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</si>
  <si>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</si>
  <si>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</si>
  <si>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</si>
  <si>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</si>
  <si>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</si>
  <si>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</si>
  <si>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</si>
  <si>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</si>
  <si>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</si>
  <si>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</si>
  <si>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</si>
  <si>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</si>
  <si>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</si>
  <si>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</si>
  <si>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</si>
  <si>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</si>
  <si>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</si>
  <si>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</si>
  <si>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</si>
  <si>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</si>
  <si>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</si>
  <si>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</si>
  <si>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</si>
  <si>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</si>
  <si>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</si>
  <si>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</si>
  <si>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</si>
  <si>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</si>
  <si>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</si>
  <si>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</si>
  <si>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</si>
  <si>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</si>
  <si>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</si>
  <si>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</si>
  <si>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</si>
  <si>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</si>
  <si>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</si>
  <si>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</si>
  <si>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</si>
  <si>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</si>
  <si>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</si>
  <si>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</si>
  <si>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</si>
  <si>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</si>
  <si>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</si>
  <si>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</si>
  <si>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</si>
  <si>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</si>
  <si>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</si>
  <si>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</si>
  <si>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</si>
  <si>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</si>
  <si>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</si>
  <si>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</si>
  <si>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</si>
  <si>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</si>
  <si>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</si>
  <si>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</si>
  <si>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</si>
  <si>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</si>
  <si>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</si>
  <si>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</si>
  <si>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</si>
  <si>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</si>
  <si>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</si>
  <si>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</si>
  <si>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</si>
  <si>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</si>
  <si>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</si>
  <si>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</si>
  <si>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</si>
  <si>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</si>
  <si>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</si>
  <si>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</si>
  <si>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</si>
  <si>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</si>
  <si>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</si>
  <si>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</si>
  <si>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</si>
  <si>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</si>
  <si>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</si>
  <si>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</si>
  <si>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</si>
  <si>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</si>
  <si>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</si>
  <si>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</si>
  <si>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</si>
  <si>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</si>
  <si>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</si>
  <si>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</si>
  <si>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</si>
  <si>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</si>
  <si>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</si>
  <si>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</si>
  <si>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</si>
  <si>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</si>
  <si>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</si>
  <si>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</si>
  <si>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</si>
  <si>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</si>
  <si>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</si>
  <si>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</si>
  <si>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</si>
  <si>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</si>
  <si>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</si>
  <si>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</si>
  <si>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</si>
  <si>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</si>
  <si>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</si>
  <si>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</si>
  <si>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</si>
  <si>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</si>
  <si>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</si>
  <si>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</si>
  <si>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</si>
  <si>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</si>
  <si>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</si>
  <si>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</si>
  <si>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</si>
  <si>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</si>
  <si>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</si>
  <si>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</si>
  <si>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</si>
  <si>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</si>
  <si>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</si>
  <si>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</si>
  <si>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</si>
  <si>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</si>
  <si>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</si>
  <si>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</si>
  <si>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</si>
  <si>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</si>
  <si>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</si>
  <si>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</si>
  <si>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</si>
  <si>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</si>
  <si>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</si>
  <si>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</si>
  <si>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</si>
  <si>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</si>
  <si>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</si>
  <si>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</si>
  <si>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</si>
  <si>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</si>
  <si>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</si>
  <si>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</si>
  <si>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</si>
  <si>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</si>
  <si>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</si>
  <si>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</si>
  <si>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</si>
  <si>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</si>
  <si>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</si>
  <si>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</si>
  <si>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</si>
  <si>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</si>
  <si>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</si>
  <si>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</si>
  <si>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</si>
  <si>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</si>
  <si>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</si>
  <si>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</si>
  <si>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</si>
  <si>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</si>
  <si>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</si>
  <si>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</si>
  <si>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</si>
  <si>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</si>
  <si>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</si>
  <si>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</si>
  <si>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</si>
  <si>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</si>
  <si>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</si>
  <si>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</si>
  <si>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</si>
  <si>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</si>
  <si>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</si>
  <si>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</si>
  <si>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</si>
  <si>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</si>
  <si>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</si>
  <si>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</si>
  <si>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</si>
  <si>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</si>
  <si>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</si>
  <si>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</si>
  <si>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</si>
  <si>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</si>
  <si>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</si>
  <si>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</si>
  <si>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</si>
  <si>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</si>
  <si>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</si>
  <si>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</si>
  <si>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</si>
  <si>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</si>
  <si>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</si>
  <si>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</si>
  <si>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</si>
  <si>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</si>
  <si>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</si>
  <si>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</si>
  <si>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</si>
  <si>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</si>
  <si>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</si>
  <si>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</si>
  <si>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</si>
  <si>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</si>
  <si>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</si>
  <si>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</si>
  <si>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</si>
  <si>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</si>
  <si>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</si>
  <si>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</si>
  <si>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</si>
  <si>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</si>
  <si>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</si>
  <si>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</si>
  <si>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</si>
  <si>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</si>
  <si>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</si>
  <si>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</si>
  <si>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</si>
  <si>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</si>
  <si>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</si>
  <si>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</si>
  <si>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</si>
  <si>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</si>
  <si>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</si>
  <si>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</si>
  <si>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</si>
  <si>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</si>
  <si>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</si>
  <si>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</si>
  <si>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</si>
  <si>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</si>
  <si>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</si>
  <si>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</si>
  <si>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</si>
  <si>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</si>
  <si>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</si>
  <si>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</si>
  <si>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</si>
  <si>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</si>
  <si>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</si>
  <si>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</si>
  <si>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</si>
  <si>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</si>
  <si>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</si>
  <si>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</si>
  <si>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</si>
  <si>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</si>
  <si>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</si>
  <si>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</si>
  <si>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</si>
  <si>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</si>
  <si>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</si>
  <si>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</si>
  <si>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</si>
  <si>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</si>
  <si>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</si>
  <si>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</si>
  <si>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</si>
  <si>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</si>
  <si>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</si>
  <si>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</si>
  <si>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</si>
  <si>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</si>
  <si>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</si>
  <si>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</si>
  <si>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</si>
  <si>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</si>
  <si>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</si>
  <si>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</si>
  <si>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</si>
  <si>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</si>
  <si>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</si>
  <si>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</si>
  <si>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</si>
  <si>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</si>
  <si>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</si>
  <si>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</si>
  <si>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</si>
  <si>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</si>
  <si>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</si>
  <si>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</si>
  <si>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</si>
  <si>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</si>
  <si>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</si>
  <si>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</si>
  <si>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</si>
  <si>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</si>
  <si>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</si>
  <si>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</si>
  <si>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</si>
  <si>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</si>
  <si>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</si>
  <si>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</si>
  <si>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</si>
  <si>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</si>
  <si>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</si>
  <si>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</si>
  <si>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</si>
  <si>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</si>
  <si>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</si>
  <si>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</si>
  <si>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</si>
  <si>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</si>
  <si>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</si>
  <si>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</si>
  <si>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</si>
  <si>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</si>
  <si>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</si>
  <si>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</si>
  <si>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</si>
  <si>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</si>
  <si>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</si>
  <si>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</si>
  <si>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</si>
  <si>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</si>
  <si>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</si>
  <si>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</si>
  <si>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</si>
  <si>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</si>
  <si>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</si>
  <si>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</si>
  <si>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</si>
  <si>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</si>
  <si>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</si>
  <si>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</si>
  <si>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</si>
  <si>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</si>
  <si>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</si>
  <si>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</si>
  <si>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</si>
  <si>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</si>
  <si>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</si>
  <si>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</si>
  <si>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</si>
  <si>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</si>
  <si>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</si>
  <si>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</si>
  <si>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</si>
  <si>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</si>
  <si>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</si>
  <si>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</si>
  <si>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</si>
  <si>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</si>
  <si>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</si>
  <si>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</si>
  <si>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</si>
  <si>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</si>
  <si>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</si>
  <si>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</si>
  <si>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</si>
  <si>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</si>
  <si>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</si>
  <si>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</si>
  <si>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</si>
  <si>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</si>
  <si>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</si>
  <si>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</si>
  <si>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</si>
  <si>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</si>
  <si>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</si>
  <si>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</si>
  <si>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</si>
  <si>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</si>
  <si>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</si>
  <si>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</si>
  <si>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</si>
  <si>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</si>
  <si>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</si>
  <si>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</si>
  <si>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</si>
  <si>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</si>
  <si>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</si>
  <si>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</si>
  <si>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</si>
  <si>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</si>
  <si>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</si>
  <si>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</si>
  <si>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</si>
  <si>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</si>
  <si>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</si>
  <si>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</si>
  <si>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</si>
  <si>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</si>
  <si>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</si>
  <si>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</si>
  <si>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</si>
  <si>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</si>
  <si>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</si>
  <si>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</si>
  <si>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</si>
  <si>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</si>
  <si>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</si>
  <si>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</si>
  <si>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</si>
  <si>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</si>
  <si>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</si>
  <si>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</si>
  <si>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</si>
  <si>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</si>
  <si>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</si>
  <si>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</si>
  <si>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</si>
  <si>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</si>
  <si>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</si>
  <si>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</si>
  <si>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</si>
  <si>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</si>
  <si>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</si>
  <si>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</si>
  <si>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</si>
  <si>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</si>
  <si>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</si>
  <si>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</si>
  <si>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</si>
  <si>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</si>
  <si>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</si>
  <si>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</si>
  <si>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</si>
  <si>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</si>
  <si>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</si>
  <si>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</si>
  <si>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</si>
  <si>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</si>
  <si>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</si>
  <si>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</si>
  <si>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</si>
  <si>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</si>
  <si>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</si>
  <si>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</si>
  <si>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</si>
  <si>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</si>
  <si>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</si>
  <si>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</si>
  <si>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</si>
  <si>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</si>
  <si>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</si>
  <si>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</si>
  <si>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</si>
  <si>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</si>
  <si>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</si>
  <si>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</si>
  <si>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</si>
  <si>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</si>
  <si>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</si>
  <si>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</si>
  <si>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</si>
  <si>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</si>
  <si>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</si>
  <si>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</si>
  <si>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</si>
  <si>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</si>
  <si>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</si>
  <si>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</si>
  <si>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</si>
  <si>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</si>
  <si>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</si>
  <si>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</si>
  <si>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</si>
  <si>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</si>
  <si>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</si>
  <si>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</si>
  <si>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</si>
  <si>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</si>
  <si>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</si>
  <si>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</si>
  <si>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</si>
  <si>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</si>
  <si>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</si>
  <si>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</si>
  <si>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</si>
  <si>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</si>
  <si>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</si>
  <si>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</si>
  <si>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</si>
  <si>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</si>
  <si>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</si>
  <si>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</si>
  <si>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</si>
  <si>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</si>
  <si>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</si>
  <si>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</si>
  <si>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</si>
  <si>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</si>
  <si>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</si>
  <si>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</si>
  <si>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</si>
  <si>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</si>
  <si>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</si>
  <si>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</si>
  <si>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</si>
  <si>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</si>
  <si>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</si>
  <si>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</si>
  <si>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</si>
  <si>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</si>
  <si>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</si>
  <si>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</si>
  <si>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</si>
  <si>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</si>
  <si>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</si>
  <si>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</si>
  <si>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</si>
  <si>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</si>
  <si>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</si>
  <si>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</si>
  <si>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</si>
  <si>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</si>
  <si>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</si>
  <si>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</si>
  <si>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</si>
  <si>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</si>
  <si>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</si>
  <si>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</si>
  <si>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</si>
  <si>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</si>
  <si>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</si>
  <si>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</si>
  <si>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</si>
  <si>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</si>
  <si>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</si>
  <si>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</si>
  <si>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</si>
  <si>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</si>
  <si>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</si>
  <si>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</si>
  <si>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</si>
  <si>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</si>
  <si>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</si>
  <si>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</si>
  <si>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</si>
  <si>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</si>
  <si>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</si>
  <si>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</si>
  <si>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</si>
  <si>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</si>
  <si>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</si>
  <si>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</si>
  <si>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</si>
  <si>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</si>
  <si>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</si>
  <si>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</si>
  <si>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</si>
  <si>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</si>
  <si>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</si>
  <si>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</si>
  <si>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</si>
  <si>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</si>
  <si>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</si>
  <si>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</si>
  <si>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</si>
  <si>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</si>
  <si>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</si>
  <si>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</si>
  <si>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</si>
  <si>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</si>
  <si>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</si>
  <si>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</si>
  <si>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</si>
  <si>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</si>
  <si>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</si>
  <si>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</si>
  <si>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</si>
  <si>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</si>
  <si>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</si>
  <si>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</si>
  <si>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</si>
  <si>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</si>
  <si>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</si>
  <si>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</si>
  <si>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</si>
  <si>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</si>
  <si>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</si>
  <si>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</si>
  <si>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</si>
  <si>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</si>
  <si>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</si>
  <si>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</si>
  <si>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</si>
  <si>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</si>
  <si>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</si>
  <si>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</si>
  <si>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</si>
  <si>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</si>
  <si>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</si>
  <si>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</si>
  <si>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</si>
  <si>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</si>
  <si>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</si>
  <si>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</si>
  <si>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</si>
  <si>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</si>
  <si>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</si>
  <si>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</si>
  <si>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</si>
  <si>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</si>
  <si>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</si>
  <si>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</si>
  <si>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</si>
  <si>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</si>
  <si>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</si>
  <si>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</si>
  <si>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</si>
  <si>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</si>
  <si>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</si>
  <si>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</si>
  <si>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</si>
  <si>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</si>
  <si>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</si>
  <si>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</si>
  <si>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</si>
  <si>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</si>
  <si>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</si>
  <si>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</si>
  <si>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</si>
  <si>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</si>
  <si>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</si>
  <si>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</si>
  <si>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</si>
  <si>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</si>
  <si>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</si>
  <si>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</si>
  <si>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</si>
  <si>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</si>
  <si>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</si>
  <si>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</si>
  <si>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</si>
  <si>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</si>
  <si>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</si>
  <si>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</si>
  <si>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</si>
  <si>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</si>
  <si>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</si>
  <si>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</si>
  <si>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</si>
  <si>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</si>
  <si>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</si>
  <si>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</si>
  <si>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</si>
  <si>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</si>
  <si>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</si>
  <si>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</si>
  <si>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</si>
  <si>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</si>
  <si>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</si>
  <si>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</si>
  <si>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</si>
  <si>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</si>
  <si>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</si>
  <si>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</si>
  <si>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</si>
  <si>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</si>
  <si>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</si>
  <si>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</si>
  <si>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</si>
  <si>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</si>
  <si>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</si>
  <si>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</si>
  <si>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</si>
  <si>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</si>
  <si>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</si>
  <si>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</si>
  <si>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</si>
  <si>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</si>
  <si>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</si>
  <si>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</si>
  <si>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</si>
  <si>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</si>
  <si>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</si>
  <si>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</si>
  <si>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</si>
  <si>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</si>
  <si>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</si>
  <si>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</si>
  <si>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</si>
  <si>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</si>
  <si>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</si>
  <si>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</si>
  <si>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</si>
  <si>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</si>
  <si>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</si>
  <si>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</si>
  <si>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</si>
  <si>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</si>
  <si>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</si>
  <si>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</si>
  <si>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</si>
  <si>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</si>
  <si>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</si>
  <si>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</si>
  <si>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</si>
  <si>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</si>
  <si>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</si>
  <si>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</si>
  <si>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</si>
  <si>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</si>
  <si>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</si>
  <si>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</si>
  <si>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</si>
  <si>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</si>
  <si>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</si>
  <si>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</si>
  <si>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</si>
  <si>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</si>
  <si>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</si>
  <si>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</si>
  <si>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</si>
  <si>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</si>
  <si>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</si>
  <si>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</si>
  <si>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</si>
  <si>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</si>
  <si>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</si>
  <si>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</si>
  <si>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</si>
  <si>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</si>
  <si>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</si>
  <si>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</si>
  <si>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</si>
  <si>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</si>
  <si>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</si>
  <si>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</si>
  <si>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</si>
  <si>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</si>
  <si>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</si>
  <si>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</si>
  <si>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</si>
  <si>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</si>
  <si>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</si>
  <si>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</si>
  <si>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</si>
  <si>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</si>
  <si>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</si>
  <si>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</si>
  <si>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</si>
  <si>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</si>
  <si>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</si>
  <si>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</si>
  <si>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</si>
  <si>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</si>
  <si>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</si>
  <si>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</si>
  <si>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</si>
  <si>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</si>
  <si>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</si>
  <si>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</si>
  <si>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</si>
  <si>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</si>
  <si>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</si>
  <si>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</si>
  <si>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</si>
  <si>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</si>
  <si>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</si>
  <si>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</si>
  <si>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</si>
  <si>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</si>
  <si>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</si>
  <si>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</si>
  <si>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</si>
  <si>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</si>
  <si>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</si>
  <si>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</si>
  <si>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</si>
  <si>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</si>
  <si>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</si>
  <si>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</si>
  <si>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</si>
  <si>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</si>
  <si>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</si>
  <si>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</si>
  <si>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</si>
  <si>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</si>
  <si>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</si>
  <si>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</si>
  <si>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</si>
  <si>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</si>
  <si>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</si>
  <si>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</si>
  <si>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</si>
  <si>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</si>
  <si>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</si>
  <si>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</si>
  <si>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</si>
  <si>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</si>
  <si>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</si>
  <si>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</si>
  <si>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</si>
  <si>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</si>
  <si>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</si>
  <si>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</si>
  <si>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</si>
  <si>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</si>
  <si>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</si>
  <si>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</si>
  <si>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</si>
  <si>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</si>
  <si>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</si>
  <si>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</si>
  <si>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</si>
  <si>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</si>
  <si>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</si>
  <si>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</si>
  <si>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</si>
  <si>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</si>
  <si>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</si>
  <si>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</si>
  <si>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</si>
  <si>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</si>
  <si>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</si>
  <si>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</si>
  <si>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</si>
  <si>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</si>
  <si>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</si>
  <si>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</si>
  <si>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</si>
  <si>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</si>
  <si>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</si>
  <si>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</si>
  <si>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</si>
  <si>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</si>
  <si>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</si>
  <si>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</si>
  <si>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</si>
  <si>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</si>
  <si>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</si>
  <si>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</si>
  <si>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</si>
  <si>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</si>
  <si>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</si>
  <si>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</si>
  <si>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</si>
  <si>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</si>
  <si>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</si>
  <si>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</si>
  <si>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</si>
  <si>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</si>
  <si>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</si>
  <si>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</si>
  <si>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</si>
  <si>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</si>
  <si>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</si>
  <si>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</si>
  <si>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</si>
  <si>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</si>
  <si>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</si>
  <si>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</si>
  <si>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</si>
  <si>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</si>
  <si>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</si>
  <si>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</si>
  <si>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</si>
  <si>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</si>
  <si>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</si>
  <si>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</si>
  <si>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</si>
  <si>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</si>
  <si>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</si>
  <si>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</si>
  <si>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</si>
  <si>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</si>
  <si>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</si>
  <si>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</si>
  <si>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</si>
  <si>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</si>
  <si>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</si>
  <si>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</si>
  <si>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</si>
  <si>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</si>
  <si>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</si>
  <si>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</si>
  <si>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</si>
  <si>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</si>
  <si>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</si>
  <si>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</si>
  <si>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</si>
  <si>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</si>
  <si>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</si>
  <si>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</si>
  <si>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</si>
  <si>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</si>
  <si>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</si>
  <si>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</si>
  <si>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</si>
  <si>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</si>
  <si>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</si>
  <si>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</si>
  <si>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</si>
  <si>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</si>
  <si>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</si>
  <si>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</si>
  <si>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</si>
  <si>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</si>
  <si>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</si>
  <si>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</si>
  <si>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</si>
  <si>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</si>
  <si>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</si>
  <si>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</si>
  <si>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</si>
  <si>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</si>
  <si>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</si>
  <si>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</si>
  <si>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</si>
  <si>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</si>
  <si>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</si>
  <si>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</si>
  <si>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</si>
  <si>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</si>
  <si>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</si>
  <si>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</si>
  <si>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</si>
  <si>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</si>
  <si>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</si>
  <si>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</si>
  <si>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</si>
  <si>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</si>
  <si>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</si>
  <si>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</si>
  <si>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</si>
  <si>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</si>
  <si>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</si>
  <si>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</si>
  <si>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</si>
  <si>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</si>
  <si>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</si>
  <si>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</si>
  <si>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</si>
  <si>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</si>
  <si>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</si>
  <si>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</si>
  <si>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</si>
  <si>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</si>
  <si>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</si>
  <si>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</si>
  <si>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</si>
  <si>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</si>
  <si>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</si>
  <si>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</si>
  <si>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</si>
  <si>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</si>
  <si>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</si>
  <si>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</si>
  <si>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</si>
  <si>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</si>
  <si>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</si>
  <si>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</si>
  <si>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</si>
  <si>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</si>
  <si>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</si>
  <si>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</si>
  <si>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</si>
  <si>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</si>
  <si>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</si>
  <si>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</si>
  <si>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</si>
  <si>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</si>
  <si>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</si>
  <si>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</si>
  <si>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</si>
  <si>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</si>
  <si>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</si>
  <si>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</si>
  <si>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</si>
  <si>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</si>
  <si>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</si>
  <si>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</si>
  <si>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</si>
  <si>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</si>
  <si>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</si>
  <si>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</si>
  <si>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</si>
  <si>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</si>
  <si>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</si>
  <si>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</si>
  <si>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</si>
  <si>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</si>
  <si>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</si>
  <si>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</si>
  <si>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</si>
  <si>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</si>
  <si>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</si>
  <si>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</si>
  <si>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</si>
  <si>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</si>
  <si>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</si>
  <si>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</si>
  <si>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</si>
  <si>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</si>
  <si>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</si>
  <si>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</si>
  <si>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</si>
  <si>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</si>
  <si>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</si>
  <si>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</si>
  <si>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</si>
  <si>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</si>
  <si>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</si>
  <si>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</si>
  <si>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</si>
  <si>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</si>
  <si>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</si>
  <si>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</si>
  <si>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</si>
  <si>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</si>
  <si>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</si>
  <si>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</si>
  <si>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</si>
  <si>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</si>
  <si>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</si>
  <si>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</si>
  <si>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</si>
  <si>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</si>
  <si>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</si>
  <si>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</si>
  <si>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</si>
  <si>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</si>
  <si>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</si>
  <si>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</si>
  <si>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</si>
  <si>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</si>
  <si>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</si>
  <si>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</si>
  <si>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</si>
  <si>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</si>
  <si>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</si>
  <si>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</si>
  <si>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</si>
  <si>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</si>
  <si>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</si>
  <si>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</si>
  <si>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</si>
  <si>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</si>
  <si>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</si>
  <si>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</si>
  <si>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</si>
  <si>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</si>
  <si>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</si>
  <si>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</si>
  <si>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</si>
  <si>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</si>
  <si>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</si>
  <si>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</si>
  <si>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</si>
  <si>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</si>
  <si>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</si>
  <si>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</si>
  <si>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</si>
  <si>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</si>
  <si>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</si>
  <si>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</si>
  <si>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</si>
  <si>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</si>
  <si>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</si>
  <si>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</si>
  <si>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</si>
  <si>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</si>
  <si>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</si>
  <si>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</si>
  <si>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</si>
  <si>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</si>
  <si>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</si>
  <si>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</si>
  <si>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</si>
  <si>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</si>
  <si>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</si>
  <si>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</si>
  <si>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</si>
  <si>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</si>
  <si>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</si>
  <si>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</si>
  <si>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</si>
  <si>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</si>
  <si>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</si>
  <si>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</si>
  <si>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</si>
  <si>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</si>
  <si>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</si>
  <si>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</si>
  <si>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</si>
  <si>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</si>
  <si>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</si>
  <si>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</si>
  <si>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</si>
  <si>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</si>
  <si>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</si>
  <si>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</si>
  <si>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</si>
  <si>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</si>
  <si>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</si>
  <si>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</si>
  <si>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</si>
  <si>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</si>
  <si>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</si>
  <si>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</si>
  <si>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</si>
  <si>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</si>
  <si>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</si>
  <si>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</si>
  <si>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</si>
  <si>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</si>
  <si>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</si>
  <si>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</si>
  <si>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</si>
  <si>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</si>
  <si>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</si>
  <si>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</si>
  <si>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</si>
  <si>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</si>
  <si>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</si>
  <si>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</si>
  <si>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</si>
  <si>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</si>
  <si>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</si>
  <si>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</si>
  <si>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</si>
  <si>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</si>
  <si>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</si>
  <si>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</si>
  <si>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</si>
  <si>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</si>
  <si>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</si>
  <si>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</si>
  <si>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</si>
  <si>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</si>
  <si>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</si>
  <si>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</si>
  <si>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</si>
  <si>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</si>
  <si>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</si>
  <si>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</si>
  <si>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</si>
  <si>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</si>
  <si>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</si>
  <si>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</si>
  <si>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</si>
  <si>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</si>
  <si>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</si>
  <si>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</si>
  <si>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</si>
  <si>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</si>
  <si>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</si>
  <si>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</si>
  <si>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</si>
  <si>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</si>
  <si>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</si>
  <si>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</si>
  <si>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</si>
  <si>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</si>
  <si>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</si>
  <si>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</si>
  <si>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</si>
  <si>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</si>
  <si>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</si>
  <si>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</si>
  <si>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</si>
  <si>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</si>
  <si>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</si>
  <si>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</si>
  <si>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</si>
  <si>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</si>
  <si>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</si>
  <si>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</si>
  <si>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</si>
  <si>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</si>
  <si>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</si>
  <si>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</si>
  <si>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</si>
  <si>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</si>
  <si>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</si>
  <si>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</si>
  <si>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</si>
  <si>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</si>
  <si>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</si>
  <si>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</si>
  <si>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</si>
  <si>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</si>
  <si>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</si>
  <si>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</si>
  <si>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</si>
  <si>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</si>
  <si>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</si>
  <si>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</si>
  <si>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</si>
  <si>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</si>
  <si>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</si>
  <si>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</si>
  <si>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</si>
  <si>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</si>
  <si>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</si>
  <si>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</si>
  <si>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</si>
  <si>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</si>
  <si>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</si>
  <si>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</si>
  <si>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</si>
  <si>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</si>
  <si>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</si>
  <si>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</si>
  <si>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</si>
  <si>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</si>
  <si>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</si>
  <si>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</si>
  <si>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</si>
  <si>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</si>
  <si>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</si>
  <si>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</si>
  <si>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</si>
  <si>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</si>
  <si>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</si>
  <si>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</si>
  <si>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</si>
  <si>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</si>
  <si>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</si>
  <si>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</si>
  <si>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</si>
  <si>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</si>
  <si>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</si>
  <si>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</si>
  <si>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</si>
  <si>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</si>
  <si>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</si>
  <si>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</si>
  <si>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</si>
  <si>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</si>
  <si>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</si>
  <si>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</si>
  <si>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</si>
  <si>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</si>
  <si>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</si>
  <si>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</si>
  <si>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</si>
  <si>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</si>
  <si>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</si>
  <si>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</si>
  <si>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</si>
  <si>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</si>
  <si>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</si>
  <si>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</si>
  <si>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</si>
  <si>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</si>
  <si>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</si>
  <si>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</si>
  <si>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</si>
  <si>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</si>
  <si>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</si>
  <si>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</si>
  <si>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</si>
  <si>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</si>
  <si>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</si>
  <si>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</si>
  <si>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</si>
  <si>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</si>
  <si>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</si>
  <si>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</si>
  <si>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</si>
  <si>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</si>
  <si>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</si>
  <si>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</si>
  <si>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</si>
  <si>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</si>
  <si>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</si>
  <si>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</si>
  <si>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</si>
  <si>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</si>
  <si>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</si>
  <si>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</si>
  <si>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</si>
  <si>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</si>
  <si>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</si>
  <si>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</si>
  <si>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</si>
  <si>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</si>
  <si>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</si>
  <si>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</si>
  <si>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</si>
  <si>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</si>
  <si>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</si>
  <si>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</si>
  <si>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</si>
  <si>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</si>
  <si>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</si>
  <si>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</si>
  <si>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</si>
  <si>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</si>
  <si>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</si>
  <si>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</si>
  <si>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</si>
  <si>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</si>
  <si>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</si>
  <si>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</si>
  <si>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</si>
  <si>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</si>
  <si>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</si>
  <si>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</si>
  <si>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</si>
  <si>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</si>
  <si>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</si>
  <si>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</si>
  <si>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</si>
  <si>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</si>
  <si>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</si>
  <si>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</si>
  <si>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</si>
  <si>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</si>
  <si>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</si>
  <si>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</si>
  <si>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</si>
  <si>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</si>
  <si>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</si>
  <si>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</si>
  <si>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</si>
  <si>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</si>
  <si>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</si>
  <si>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</si>
  <si>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</si>
  <si>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</si>
  <si>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</si>
  <si>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</si>
  <si>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</si>
  <si>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</si>
  <si>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</si>
  <si>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</si>
  <si>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</si>
  <si>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</si>
  <si>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</si>
  <si>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</si>
  <si>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</si>
  <si>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</si>
  <si>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</si>
  <si>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</si>
  <si>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</si>
  <si>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</si>
  <si>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</si>
  <si>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</si>
  <si>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</si>
  <si>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</si>
  <si>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</si>
  <si>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</si>
  <si>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</si>
  <si>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</si>
  <si>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</si>
  <si>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</si>
  <si>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</si>
  <si>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</si>
  <si>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</si>
  <si>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</si>
  <si>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</si>
  <si>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</si>
  <si>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</si>
  <si>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</si>
  <si>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</si>
  <si>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</si>
  <si>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</si>
  <si>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</si>
  <si>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</si>
  <si>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</si>
  <si>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</si>
  <si>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</si>
  <si>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</si>
  <si>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</si>
  <si>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</si>
  <si>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</si>
  <si>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</si>
  <si>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</si>
  <si>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</si>
  <si>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</si>
  <si>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</si>
  <si>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</si>
  <si>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</si>
  <si>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</si>
  <si>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</si>
  <si>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</si>
  <si>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</si>
  <si>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</si>
  <si>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</si>
  <si>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</si>
  <si>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</si>
  <si>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</si>
  <si>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</si>
  <si>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</si>
  <si>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</si>
  <si>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</si>
  <si>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</si>
  <si>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</si>
  <si>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</si>
  <si>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</si>
  <si>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</si>
  <si>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</si>
  <si>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</si>
  <si>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</si>
  <si>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</si>
  <si>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</si>
  <si>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</si>
  <si>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</si>
  <si>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</si>
  <si>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</si>
  <si>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</si>
  <si>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</si>
  <si>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</si>
  <si>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</si>
  <si>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</si>
  <si>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</si>
  <si>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</si>
  <si>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</si>
  <si>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</si>
  <si>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</si>
  <si>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</si>
  <si>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</si>
  <si>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</si>
  <si>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</si>
  <si>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</si>
  <si>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</si>
  <si>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</si>
  <si>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</si>
  <si>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</si>
  <si>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</si>
  <si>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</si>
  <si>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</si>
  <si>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</si>
  <si>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</si>
  <si>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</si>
  <si>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</si>
  <si>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</si>
  <si>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</si>
  <si>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</si>
  <si>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</si>
  <si>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</si>
  <si>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</si>
  <si>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</si>
  <si>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</si>
  <si>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</si>
  <si>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</si>
  <si>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</si>
  <si>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</si>
  <si>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</si>
  <si>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</si>
  <si>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</si>
  <si>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</si>
  <si>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</si>
  <si>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</si>
  <si>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</si>
  <si>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</si>
  <si>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</si>
  <si>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</si>
  <si>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</si>
  <si>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</si>
  <si>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</si>
  <si>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</si>
  <si>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</si>
  <si>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</si>
  <si>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</si>
  <si>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</si>
  <si>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</si>
  <si>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</si>
  <si>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</si>
  <si>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</si>
  <si>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</si>
  <si>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</si>
  <si>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</si>
  <si>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</si>
  <si>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</si>
  <si>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</si>
  <si>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</si>
  <si>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</si>
  <si>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</si>
  <si>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</si>
  <si>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</si>
  <si>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</si>
  <si>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</si>
  <si>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</si>
  <si>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</si>
  <si>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</si>
  <si>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</si>
  <si>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</si>
  <si>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</si>
  <si>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</si>
  <si>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</si>
  <si>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</si>
  <si>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</si>
  <si>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</si>
  <si>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</si>
  <si>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</si>
  <si>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</si>
  <si>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</si>
  <si>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</si>
  <si>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</si>
  <si>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</si>
  <si>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</si>
  <si>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</si>
  <si>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</si>
  <si>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</si>
  <si>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</si>
  <si>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</si>
  <si>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</si>
  <si>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</si>
  <si>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</si>
  <si>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</si>
  <si>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</si>
  <si>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</si>
  <si>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</si>
  <si>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</si>
  <si>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</si>
  <si>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</si>
  <si>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</si>
  <si>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</si>
  <si>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</si>
  <si>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</si>
  <si>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</si>
  <si>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</si>
  <si>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</si>
  <si>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</si>
  <si>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</si>
  <si>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</si>
  <si>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</si>
  <si>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</si>
  <si>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</si>
  <si>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</si>
  <si>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</si>
  <si>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</si>
  <si>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</si>
  <si>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</si>
  <si>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</si>
  <si>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</si>
  <si>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</si>
  <si>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</si>
  <si>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</si>
  <si>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</si>
  <si>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</si>
  <si>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</si>
  <si>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</si>
  <si>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</si>
  <si>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</si>
  <si>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</si>
  <si>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</si>
  <si>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</si>
  <si>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</si>
  <si>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</si>
  <si>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</si>
  <si>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</si>
  <si>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</si>
  <si>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</si>
  <si>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</si>
  <si>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</si>
  <si>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</si>
  <si>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</si>
  <si>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</si>
  <si>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</si>
  <si>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</si>
  <si>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</si>
  <si>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</si>
  <si>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</si>
  <si>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</si>
  <si>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</si>
  <si>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</si>
  <si>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</si>
  <si>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</si>
  <si>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</si>
  <si>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</si>
  <si>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</si>
  <si>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</si>
  <si>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</si>
  <si>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</si>
  <si>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</si>
  <si>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</si>
  <si>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</si>
  <si>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</si>
  <si>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</si>
  <si>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</si>
  <si>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</si>
  <si>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</si>
  <si>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</si>
  <si>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</si>
  <si>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</si>
  <si>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</si>
  <si>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</si>
  <si>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</si>
  <si>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</si>
  <si>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</si>
  <si>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</si>
  <si>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</si>
  <si>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</si>
  <si>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</si>
  <si>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</si>
  <si>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</si>
  <si>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</si>
  <si>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</si>
  <si>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</si>
  <si>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</si>
  <si>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</si>
  <si>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</si>
  <si>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</si>
  <si>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</si>
  <si>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</si>
  <si>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</si>
  <si>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</si>
  <si>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</si>
  <si>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</si>
  <si>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</si>
  <si>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</si>
  <si>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</si>
  <si>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</si>
  <si>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</si>
  <si>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</si>
  <si>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</si>
  <si>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</si>
  <si>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</si>
  <si>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</si>
  <si>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</si>
  <si>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</si>
  <si>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</si>
  <si>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</si>
  <si>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</si>
  <si>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</si>
  <si>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</si>
  <si>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</si>
  <si>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</si>
  <si>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</si>
  <si>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</si>
  <si>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</si>
  <si>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</si>
  <si>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</si>
  <si>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</si>
  <si>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</si>
  <si>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</si>
  <si>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</si>
  <si>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</si>
  <si>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</si>
  <si>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</si>
  <si>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</si>
  <si>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</si>
  <si>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</si>
  <si>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</si>
  <si>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</si>
  <si>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</si>
  <si>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</si>
  <si>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</si>
  <si>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</si>
  <si>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</si>
  <si>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</si>
  <si>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</si>
  <si>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</si>
  <si>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</si>
  <si>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</si>
  <si>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</si>
  <si>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</si>
  <si>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</si>
  <si>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</si>
  <si>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</si>
  <si>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</si>
  <si>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</si>
  <si>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</si>
  <si>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</si>
  <si>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</si>
  <si>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</si>
  <si>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</si>
  <si>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</si>
  <si>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</si>
  <si>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</si>
  <si>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</si>
  <si>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</si>
  <si>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</si>
  <si>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</si>
  <si>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</si>
  <si>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</si>
  <si>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</si>
  <si>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</si>
  <si>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</si>
  <si>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</si>
  <si>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</si>
  <si>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</si>
  <si>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</si>
  <si>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</si>
  <si>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</si>
  <si>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</si>
  <si>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</si>
  <si>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</si>
  <si>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</si>
  <si>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</si>
  <si>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</si>
  <si>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</si>
  <si>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</si>
  <si>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</si>
  <si>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</si>
  <si>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</si>
  <si>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</si>
  <si>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</si>
  <si>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</si>
  <si>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</si>
  <si>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</si>
  <si>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</si>
  <si>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</si>
  <si>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</si>
  <si>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</si>
  <si>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</si>
  <si>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</si>
  <si>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</si>
  <si>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</si>
  <si>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</si>
  <si>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</si>
  <si>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</si>
  <si>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</si>
  <si>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</si>
  <si>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</si>
  <si>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</si>
  <si>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</si>
  <si>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</si>
  <si>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</si>
  <si>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</si>
  <si>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</si>
  <si>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</si>
  <si>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</si>
  <si>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</si>
  <si>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</si>
  <si>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</si>
  <si>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</si>
  <si>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</si>
  <si>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</si>
  <si>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</si>
  <si>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</si>
  <si>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</si>
  <si>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</si>
  <si>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</si>
  <si>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</si>
  <si>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</si>
  <si>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</si>
  <si>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</si>
  <si>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</si>
  <si>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</si>
  <si>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</si>
  <si>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</si>
  <si>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</si>
  <si>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</si>
  <si>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</si>
  <si>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</si>
  <si>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</si>
  <si>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</si>
  <si>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</si>
  <si>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</si>
  <si>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</si>
  <si>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</si>
  <si>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</si>
  <si>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</si>
  <si>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</si>
  <si>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</si>
  <si>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</si>
  <si>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</si>
  <si>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</si>
  <si>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</si>
  <si>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</si>
  <si>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</si>
  <si>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</si>
  <si>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</si>
  <si>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</si>
  <si>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</si>
  <si>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</si>
  <si>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</si>
  <si>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</si>
  <si>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</si>
  <si>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</si>
  <si>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</si>
  <si>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</si>
  <si>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</si>
  <si>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</si>
  <si>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</si>
  <si>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</si>
  <si>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</si>
  <si>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</si>
  <si>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</si>
  <si>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</si>
  <si>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</si>
  <si>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</si>
  <si>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</si>
  <si>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</si>
  <si>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</si>
  <si>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</si>
  <si>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</si>
  <si>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</si>
  <si>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</si>
  <si>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</si>
  <si>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</si>
  <si>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</si>
  <si>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</si>
  <si>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</si>
  <si>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</si>
  <si>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</si>
  <si>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</si>
  <si>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</si>
  <si>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</si>
  <si>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</si>
  <si>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</si>
  <si>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</si>
  <si>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</si>
  <si>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</si>
  <si>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</si>
  <si>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</si>
  <si>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</si>
  <si>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</si>
  <si>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</si>
  <si>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</si>
  <si>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</si>
  <si>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</si>
  <si>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</si>
  <si>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</si>
  <si>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</si>
  <si>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</si>
  <si>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</si>
  <si>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</si>
  <si>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</si>
  <si>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</si>
  <si>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</si>
  <si>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</si>
  <si>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</si>
  <si>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</si>
  <si>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</si>
  <si>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</si>
  <si>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</si>
  <si>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</si>
  <si>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</si>
  <si>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</si>
  <si>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</si>
  <si>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</si>
  <si>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</si>
  <si>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</si>
  <si>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</si>
  <si>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</si>
  <si>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</si>
  <si>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</si>
  <si>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</si>
  <si>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</si>
  <si>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</si>
  <si>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</si>
  <si>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</si>
  <si>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</si>
  <si>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</si>
  <si>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</si>
  <si>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</si>
  <si>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</si>
  <si>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</si>
  <si>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</si>
  <si>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</si>
  <si>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</si>
  <si>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</si>
  <si>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</si>
  <si>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</si>
  <si>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</si>
  <si>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</si>
  <si>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</si>
  <si>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</si>
  <si>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</si>
  <si>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</si>
  <si>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</si>
  <si>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</si>
  <si>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</si>
  <si>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</si>
  <si>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</si>
  <si>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</si>
  <si>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</si>
  <si>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</si>
  <si>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</si>
  <si>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</si>
  <si>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</si>
  <si>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</si>
  <si>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</si>
  <si>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</si>
  <si>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</si>
  <si>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</si>
  <si>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</si>
  <si>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</si>
  <si>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</si>
  <si>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</si>
  <si>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</si>
  <si>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</si>
  <si>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</si>
  <si>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</si>
  <si>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</si>
  <si>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</si>
  <si>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</si>
  <si>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</si>
  <si>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</si>
  <si>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</si>
  <si>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</si>
  <si>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</si>
  <si>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</si>
  <si>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</si>
  <si>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</si>
  <si>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</si>
  <si>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</si>
  <si>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</si>
  <si>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</si>
  <si>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</si>
  <si>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</si>
  <si>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</si>
  <si>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</si>
  <si>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</si>
  <si>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</si>
  <si>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</si>
  <si>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</si>
  <si>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</si>
  <si>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</si>
  <si>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</si>
  <si>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</si>
  <si>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</si>
  <si>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</si>
  <si>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</si>
  <si>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</si>
  <si>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</si>
  <si>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</si>
  <si>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</si>
  <si>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</si>
  <si>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</si>
  <si>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</si>
  <si>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</si>
  <si>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</si>
  <si>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</si>
  <si>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</si>
  <si>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</si>
  <si>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</si>
  <si>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</si>
  <si>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</si>
  <si>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</si>
  <si>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</si>
  <si>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</si>
  <si>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</si>
  <si>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</si>
  <si>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</si>
  <si>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</si>
  <si>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</si>
  <si>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</si>
  <si>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</si>
  <si>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</si>
  <si>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</si>
  <si>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</si>
  <si>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</si>
  <si>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</si>
  <si>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</si>
  <si>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</si>
  <si>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</si>
  <si>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</si>
  <si>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</si>
  <si>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</si>
  <si>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</si>
  <si>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</si>
  <si>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</si>
  <si>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</si>
  <si>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</si>
  <si>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</si>
  <si>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</si>
  <si>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</si>
  <si>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</si>
  <si>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</si>
  <si>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</si>
  <si>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</si>
  <si>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</si>
  <si>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</si>
  <si>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</si>
  <si>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</si>
  <si>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</si>
  <si>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</si>
  <si>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</si>
  <si>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</si>
  <si>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</si>
  <si>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</si>
  <si>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</si>
  <si>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</si>
  <si>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</si>
  <si>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</si>
  <si>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</si>
  <si>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</si>
  <si>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</si>
  <si>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</si>
  <si>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</si>
  <si>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</si>
  <si>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</si>
  <si>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</si>
  <si>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</si>
  <si>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</si>
  <si>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</si>
  <si>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</si>
  <si>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</si>
  <si>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</si>
  <si>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</si>
  <si>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</si>
  <si>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</si>
  <si>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</si>
  <si>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</si>
  <si>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</si>
  <si>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</si>
  <si>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</si>
  <si>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</si>
  <si>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</si>
  <si>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</si>
  <si>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</si>
  <si>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</si>
  <si>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</si>
  <si>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</si>
  <si>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</si>
  <si>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</si>
  <si>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</si>
  <si>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</si>
  <si>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</si>
  <si>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</si>
  <si>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</si>
  <si>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</si>
  <si>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</si>
  <si>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</si>
  <si>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</si>
  <si>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</si>
  <si>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</si>
  <si>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</si>
  <si>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</si>
  <si>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</si>
  <si>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</si>
  <si>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</si>
  <si>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</si>
  <si>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</si>
  <si>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</si>
  <si>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</si>
  <si>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</si>
  <si>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</si>
  <si>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</si>
  <si>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</si>
  <si>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</si>
  <si>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</si>
  <si>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</si>
  <si>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</si>
  <si>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</si>
  <si>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</si>
  <si>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</si>
  <si>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</si>
  <si>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</si>
  <si>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</si>
  <si>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</si>
  <si>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</si>
  <si>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</si>
  <si>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</si>
  <si>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</si>
  <si>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</si>
  <si>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</si>
  <si>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</si>
  <si>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</si>
  <si>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</si>
  <si>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</si>
  <si>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</si>
  <si>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</si>
  <si>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</si>
  <si>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</si>
  <si>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</si>
  <si>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</si>
  <si>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</si>
  <si>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</si>
  <si>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</si>
  <si>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</si>
  <si>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</si>
  <si>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</si>
  <si>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</si>
  <si>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</si>
  <si>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</si>
  <si>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</si>
  <si>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</si>
  <si>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</si>
  <si>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</si>
  <si>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</si>
  <si>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</si>
  <si>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</si>
  <si>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</si>
  <si>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</si>
  <si>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</si>
  <si>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</si>
  <si>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</si>
  <si>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</si>
  <si>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</si>
  <si>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</si>
  <si>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</si>
  <si>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</si>
  <si>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</si>
  <si>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</si>
  <si>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</si>
  <si>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</si>
  <si>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</si>
  <si>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</si>
  <si>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</si>
  <si>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</si>
  <si>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</si>
  <si>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</si>
  <si>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</si>
  <si>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</si>
  <si>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</si>
  <si>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</si>
  <si>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</si>
  <si>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</si>
  <si>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</si>
  <si>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</si>
  <si>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</si>
  <si>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</si>
  <si>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</si>
  <si>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</si>
  <si>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</si>
  <si>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</si>
  <si>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</si>
  <si>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</si>
  <si>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</si>
  <si>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</si>
  <si>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</si>
  <si>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</si>
  <si>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</si>
  <si>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</si>
  <si>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</si>
  <si>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</si>
  <si>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</si>
  <si>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</si>
  <si>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</si>
  <si>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</si>
  <si>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</si>
  <si>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</si>
  <si>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</si>
  <si>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</si>
  <si>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</si>
  <si>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</si>
  <si>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</si>
  <si>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</si>
  <si>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</si>
  <si>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</si>
  <si>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</si>
  <si>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</si>
  <si>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</si>
  <si>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</si>
  <si>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</si>
  <si>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</si>
  <si>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</si>
  <si>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</si>
  <si>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</si>
  <si>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</si>
  <si>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</si>
  <si>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</si>
  <si>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</si>
  <si>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</si>
  <si>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</si>
  <si>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</si>
  <si>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</si>
  <si>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</si>
  <si>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</si>
  <si>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</si>
  <si>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</si>
  <si>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</si>
  <si>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</si>
  <si>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</si>
  <si>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</si>
  <si>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</si>
  <si>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</si>
  <si>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</si>
  <si>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</si>
  <si>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</si>
  <si>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</si>
  <si>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</si>
  <si>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</si>
  <si>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</si>
  <si>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</si>
  <si>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</si>
  <si>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</si>
  <si>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</si>
  <si>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</si>
  <si>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</si>
  <si>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</si>
  <si>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</si>
  <si>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</si>
  <si>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</si>
  <si>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</si>
  <si>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</si>
  <si>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</si>
  <si>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</si>
  <si>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</si>
  <si>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</si>
  <si>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</si>
  <si>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</si>
  <si>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</si>
  <si>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</si>
  <si>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</si>
  <si>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</si>
  <si>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</si>
  <si>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</si>
  <si>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</si>
  <si>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</si>
  <si>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</si>
  <si>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</si>
  <si>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</si>
  <si>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</si>
  <si>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</si>
  <si>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</si>
  <si>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</si>
  <si>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</si>
  <si>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</si>
  <si>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</si>
  <si>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</si>
  <si>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</si>
  <si>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</si>
  <si>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</si>
  <si>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</si>
  <si>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</si>
  <si>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</si>
  <si>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</si>
  <si>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</si>
  <si>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</si>
  <si>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</si>
  <si>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</si>
  <si>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</si>
  <si>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</si>
  <si>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</si>
  <si>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</si>
  <si>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</si>
  <si>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</si>
  <si>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</si>
  <si>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</si>
  <si>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</si>
  <si>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</si>
  <si>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</si>
  <si>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</si>
  <si>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</si>
  <si>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</si>
  <si>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</si>
  <si>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</si>
  <si>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</si>
  <si>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</si>
  <si>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</si>
  <si>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</si>
  <si>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</si>
  <si>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</si>
  <si>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</si>
  <si>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</si>
  <si>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</si>
  <si>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</si>
  <si>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</si>
  <si>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</si>
  <si>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</si>
  <si>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</si>
  <si>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</si>
  <si>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</si>
  <si>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</si>
  <si>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</si>
  <si>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</si>
  <si>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</si>
  <si>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</si>
  <si>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</si>
  <si>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</si>
  <si>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</si>
  <si>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</si>
  <si>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</si>
  <si>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</si>
  <si>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</si>
  <si>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</si>
  <si>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</si>
  <si>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</si>
  <si>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</si>
  <si>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</si>
  <si>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</si>
  <si>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</si>
  <si>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</si>
  <si>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</si>
  <si>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</si>
  <si>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</si>
  <si>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</si>
  <si>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</si>
  <si>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</si>
  <si>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</si>
  <si>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</si>
  <si>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</si>
  <si>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</si>
  <si>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</si>
  <si>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</si>
  <si>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</si>
  <si>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</si>
  <si>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</si>
  <si>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</si>
  <si>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</si>
  <si>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</si>
  <si>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</si>
  <si>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</si>
  <si>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</si>
  <si>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</si>
  <si>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</si>
  <si>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</si>
  <si>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</si>
  <si>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</si>
  <si>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</si>
  <si>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</si>
  <si>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</si>
  <si>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</si>
  <si>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</si>
  <si>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</si>
  <si>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</si>
  <si>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</si>
  <si>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</si>
  <si>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</si>
  <si>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</si>
  <si>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</si>
  <si>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</si>
  <si>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</si>
  <si>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</si>
  <si>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</si>
  <si>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</si>
  <si>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</si>
  <si>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</si>
  <si>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</si>
  <si>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</si>
  <si>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</si>
  <si>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</si>
  <si>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</si>
  <si>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</si>
  <si>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</si>
  <si>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</si>
  <si>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</si>
  <si>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</si>
  <si>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</si>
  <si>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</si>
  <si>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</si>
  <si>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</si>
  <si>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</si>
  <si>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</si>
  <si>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</si>
  <si>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</si>
  <si>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</si>
  <si>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</si>
  <si>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</si>
  <si>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</si>
  <si>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</si>
  <si>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</si>
  <si>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</si>
  <si>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</si>
  <si>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</si>
  <si>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</si>
  <si>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</si>
  <si>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</si>
  <si>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</si>
  <si>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</si>
  <si>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</si>
  <si>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</si>
  <si>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</si>
  <si>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</si>
  <si>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</si>
  <si>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</si>
  <si>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</si>
  <si>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</si>
  <si>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</si>
  <si>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</si>
  <si>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</si>
  <si>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</si>
  <si>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</si>
  <si>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</si>
  <si>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</si>
  <si>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</si>
  <si>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</si>
  <si>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</si>
  <si>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</si>
  <si>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</si>
  <si>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</si>
  <si>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</si>
  <si>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</si>
  <si>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</si>
  <si>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</si>
  <si>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</si>
  <si>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</si>
  <si>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</si>
  <si>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</si>
  <si>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</si>
  <si>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</si>
  <si>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</si>
  <si>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</si>
  <si>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</si>
  <si>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</si>
  <si>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</si>
  <si>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</si>
  <si>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</si>
  <si>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</si>
  <si>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</si>
  <si>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</si>
  <si>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</si>
  <si>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</si>
  <si>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</si>
  <si>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</si>
  <si>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</si>
  <si>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</si>
  <si>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</si>
  <si>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</si>
  <si>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</si>
  <si>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</si>
  <si>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</si>
  <si>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</si>
  <si>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</si>
  <si>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</si>
  <si>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</si>
  <si>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</si>
  <si>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</si>
  <si>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</si>
  <si>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</si>
  <si>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</si>
  <si>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</si>
  <si>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</si>
  <si>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</si>
  <si>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</si>
  <si>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</si>
  <si>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</si>
  <si>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</si>
  <si>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</si>
  <si>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</si>
  <si>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</si>
  <si>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</si>
  <si>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</si>
  <si>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</si>
  <si>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</si>
  <si>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</si>
  <si>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</si>
  <si>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</si>
  <si>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</si>
  <si>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</si>
  <si>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</si>
  <si>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</si>
  <si>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</si>
  <si>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</si>
  <si>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</si>
  <si>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</si>
  <si>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</si>
  <si>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</si>
  <si>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</si>
  <si>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</si>
  <si>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</si>
  <si>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</si>
  <si>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</si>
  <si>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</si>
  <si>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</si>
  <si>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</si>
  <si>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</si>
  <si>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</si>
  <si>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</si>
  <si>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</si>
  <si>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</si>
  <si>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</si>
  <si>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</si>
  <si>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</si>
  <si>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</si>
  <si>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</si>
  <si>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</si>
  <si>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</si>
  <si>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</si>
  <si>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</si>
  <si>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</si>
  <si>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</si>
  <si>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</si>
  <si>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</si>
  <si>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</si>
  <si>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</si>
  <si>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</si>
  <si>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</si>
  <si>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</si>
  <si>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</si>
  <si>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</si>
  <si>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</si>
  <si>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</si>
  <si>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</si>
  <si>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</si>
  <si>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</si>
  <si>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</si>
  <si>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</si>
  <si>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</si>
  <si>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</si>
  <si>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</si>
  <si>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</si>
  <si>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</si>
  <si>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</si>
  <si>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</si>
  <si>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</si>
  <si>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</si>
  <si>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</si>
  <si>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</si>
  <si>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</si>
  <si>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</si>
  <si>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</si>
  <si>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</si>
  <si>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</si>
  <si>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</si>
  <si>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</si>
  <si>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</si>
  <si>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</si>
  <si>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</si>
  <si>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</si>
  <si>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</si>
  <si>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</si>
  <si>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</si>
  <si>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</si>
  <si>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</si>
  <si>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</si>
  <si>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</si>
  <si>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</si>
  <si>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</si>
  <si>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</si>
  <si>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</si>
  <si>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</si>
  <si>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</si>
  <si>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</si>
  <si>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</si>
  <si>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</si>
  <si>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</si>
  <si>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</si>
  <si>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</si>
  <si>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</si>
  <si>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</si>
  <si>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</si>
  <si>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</si>
  <si>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</si>
  <si>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</si>
  <si>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</si>
  <si>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</si>
  <si>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</si>
  <si>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</si>
  <si>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</si>
  <si>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</si>
  <si>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</si>
  <si>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</si>
  <si>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</si>
  <si>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</si>
  <si>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</si>
  <si>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</si>
  <si>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</si>
  <si>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</si>
  <si>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</si>
  <si>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</si>
  <si>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</si>
  <si>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</si>
  <si>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</si>
  <si>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</si>
  <si>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</si>
  <si>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</si>
  <si>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</si>
  <si>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</si>
  <si>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</si>
  <si>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</si>
  <si>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</si>
  <si>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</si>
  <si>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</si>
  <si>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</si>
  <si>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</si>
  <si>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</si>
  <si>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</si>
  <si>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</si>
  <si>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</si>
  <si>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</si>
  <si>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</si>
  <si>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</si>
  <si>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</si>
  <si>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</si>
  <si>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</si>
  <si>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</si>
  <si>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</si>
  <si>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</si>
  <si>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</si>
  <si>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</si>
  <si>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</si>
  <si>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</si>
  <si>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</si>
  <si>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</si>
  <si>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</si>
  <si>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</si>
  <si>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</si>
  <si>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</si>
  <si>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</si>
  <si>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</si>
  <si>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</si>
  <si>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</si>
  <si>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</si>
  <si>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</si>
  <si>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</si>
  <si>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</si>
  <si>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</si>
  <si>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</si>
  <si>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</si>
  <si>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</si>
  <si>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</si>
  <si>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</si>
  <si>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</si>
  <si>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</si>
  <si>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</si>
  <si>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</si>
  <si>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</si>
  <si>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</si>
  <si>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</si>
  <si>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</si>
  <si>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</si>
  <si>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</si>
  <si>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</si>
  <si>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</si>
  <si>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</si>
  <si>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</si>
  <si>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</si>
  <si>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</si>
  <si>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</si>
  <si>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</si>
  <si>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</si>
  <si>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</si>
  <si>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</si>
  <si>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</si>
  <si>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</si>
  <si>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</si>
  <si>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</si>
  <si>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</si>
  <si>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</si>
  <si>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</si>
  <si>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</si>
  <si>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</si>
  <si>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</si>
  <si>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</si>
  <si>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</si>
  <si>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</si>
  <si>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</si>
  <si>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</si>
  <si>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</si>
  <si>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</si>
  <si>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</si>
  <si>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</si>
  <si>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</si>
  <si>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</si>
  <si>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</si>
  <si>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</si>
  <si>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</si>
  <si>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</si>
  <si>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</si>
  <si>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</si>
  <si>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</si>
  <si>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</si>
  <si>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</si>
  <si>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</si>
  <si>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</si>
  <si>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</si>
  <si>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</si>
  <si>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</si>
  <si>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</si>
  <si>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</si>
  <si>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</si>
  <si>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</si>
  <si>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</si>
  <si>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</si>
  <si>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</si>
  <si>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</si>
  <si>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</si>
  <si>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</si>
  <si>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</si>
  <si>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</si>
  <si>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</si>
  <si>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</si>
  <si>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</si>
  <si>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</si>
  <si>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</si>
  <si>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</si>
  <si>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</si>
  <si>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</si>
  <si>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</si>
  <si>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</si>
  <si>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</si>
  <si>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</si>
  <si>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</si>
  <si>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</si>
  <si>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</si>
  <si>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</si>
  <si>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</si>
  <si>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</si>
  <si>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</si>
  <si>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</si>
  <si>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</si>
  <si>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</si>
  <si>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</si>
  <si>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</si>
  <si>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</si>
  <si>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</si>
  <si>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</si>
  <si>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</si>
  <si>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</si>
  <si>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</si>
  <si>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</si>
  <si>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</si>
  <si>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</si>
  <si>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</si>
  <si>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</si>
  <si>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</si>
  <si>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</si>
  <si>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</si>
  <si>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</si>
  <si>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</si>
  <si>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</si>
  <si>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</si>
  <si>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</si>
  <si>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</si>
  <si>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</si>
  <si>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</si>
  <si>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</si>
  <si>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</si>
  <si>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</si>
  <si>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</si>
  <si>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</si>
  <si>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</si>
  <si>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</si>
  <si>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</si>
  <si>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</si>
  <si>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</si>
  <si>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</si>
  <si>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</si>
  <si>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</si>
  <si>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</si>
  <si>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</si>
  <si>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</si>
  <si>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</si>
  <si>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</si>
  <si>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</si>
  <si>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</si>
  <si>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</si>
  <si>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</si>
  <si>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</si>
  <si>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</si>
  <si>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</si>
  <si>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</si>
  <si>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</si>
  <si>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</si>
  <si>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</si>
  <si>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</si>
  <si>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</si>
  <si>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</si>
  <si>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</si>
  <si>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</si>
  <si>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</si>
  <si>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</si>
  <si>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</si>
  <si>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</si>
  <si>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</si>
  <si>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</si>
  <si>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</si>
  <si>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</si>
  <si>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</si>
  <si>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</si>
  <si>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</si>
  <si>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</si>
  <si>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</si>
  <si>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</si>
  <si>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</si>
  <si>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</si>
  <si>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</si>
  <si>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</si>
  <si>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</si>
  <si>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</si>
  <si>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</si>
  <si>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</si>
  <si>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</si>
  <si>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</si>
  <si>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</si>
  <si>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</si>
  <si>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</si>
  <si>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</si>
  <si>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</si>
  <si>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</si>
  <si>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</si>
  <si>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</si>
  <si>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</si>
  <si>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</si>
  <si>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</si>
  <si>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</si>
  <si>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</si>
  <si>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</si>
  <si>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</si>
  <si>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</si>
  <si>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</si>
  <si>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</si>
  <si>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</si>
  <si>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</si>
  <si>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</si>
  <si>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</si>
  <si>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</si>
  <si>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</si>
  <si>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</si>
  <si>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</si>
  <si>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</si>
  <si>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</si>
  <si>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</si>
  <si>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</si>
  <si>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</si>
  <si>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</si>
  <si>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</si>
  <si>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</si>
  <si>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</si>
  <si>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</si>
  <si>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</si>
  <si>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</si>
  <si>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</si>
  <si>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</si>
  <si>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</si>
  <si>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</si>
  <si>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</si>
  <si>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</si>
  <si>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</si>
  <si>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</si>
  <si>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</si>
  <si>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</si>
  <si>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</si>
  <si>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</si>
  <si>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</si>
  <si>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</si>
  <si>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</si>
  <si>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</si>
  <si>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</si>
  <si>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</si>
  <si>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</si>
  <si>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</si>
  <si>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</si>
  <si>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</si>
  <si>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</si>
  <si>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</si>
  <si>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</si>
  <si>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</si>
  <si>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</si>
  <si>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</si>
  <si>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</si>
  <si>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</si>
  <si>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</si>
  <si>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</si>
  <si>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</si>
  <si>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</si>
  <si>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</si>
  <si>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</si>
  <si>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</si>
  <si>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</si>
  <si>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</si>
  <si>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</si>
  <si>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</si>
  <si>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</si>
  <si>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</si>
  <si>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</si>
  <si>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</si>
  <si>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</si>
  <si>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</si>
  <si>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</si>
  <si>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</si>
  <si>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</si>
  <si>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</si>
  <si>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</si>
  <si>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</si>
  <si>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</si>
  <si>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</si>
  <si>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</si>
  <si>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</si>
  <si>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</si>
  <si>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</si>
  <si>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</si>
  <si>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</si>
  <si>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</si>
  <si>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</si>
  <si>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</si>
  <si>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</si>
  <si>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</si>
  <si>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</si>
  <si>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</si>
  <si>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</si>
  <si>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</si>
  <si>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</si>
  <si>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</si>
  <si>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</si>
  <si>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</si>
  <si>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</si>
  <si>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</si>
  <si>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</si>
  <si>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</si>
  <si>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</si>
  <si>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</si>
  <si>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</si>
  <si>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</si>
  <si>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</si>
  <si>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</si>
  <si>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</si>
  <si>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</si>
  <si>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</si>
  <si>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</si>
  <si>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</si>
  <si>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</si>
  <si>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</si>
  <si>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</si>
  <si>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</si>
  <si>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</si>
  <si>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</si>
  <si>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</si>
  <si>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</si>
  <si>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</si>
  <si>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</si>
  <si>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</si>
  <si>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</si>
  <si>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</si>
  <si>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</si>
  <si>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</si>
  <si>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</si>
  <si>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</si>
  <si>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</si>
  <si>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</si>
  <si>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</si>
  <si>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</si>
  <si>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</si>
  <si>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</si>
  <si>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</si>
  <si>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</si>
  <si>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</si>
  <si>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</si>
  <si>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</si>
  <si>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</si>
  <si>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</si>
  <si>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</si>
  <si>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</si>
  <si>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</si>
  <si>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</si>
  <si>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</si>
  <si>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</si>
  <si>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</si>
  <si>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</si>
  <si>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</si>
  <si>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</si>
  <si>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</si>
  <si>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</si>
  <si>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</si>
  <si>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</si>
  <si>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</si>
  <si>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</si>
  <si>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</si>
  <si>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</si>
  <si>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</si>
  <si>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</si>
  <si>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</si>
  <si>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</si>
  <si>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</si>
  <si>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</si>
  <si>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</si>
  <si>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</si>
  <si>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</si>
  <si>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</si>
  <si>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</si>
  <si>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</si>
  <si>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</si>
  <si>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</si>
  <si>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</si>
  <si>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</si>
  <si>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</si>
  <si>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</si>
  <si>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</si>
  <si>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</si>
  <si>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</si>
  <si>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</si>
  <si>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</si>
  <si>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</si>
  <si>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</si>
  <si>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</si>
  <si>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</si>
  <si>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</si>
  <si>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</si>
  <si>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</si>
  <si>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</si>
  <si>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</si>
  <si>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</si>
  <si>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</si>
  <si>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</si>
  <si>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</si>
  <si>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</si>
  <si>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</si>
  <si>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</si>
  <si>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</si>
  <si>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</si>
  <si>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</si>
  <si>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</si>
  <si>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</si>
  <si>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</si>
  <si>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</si>
  <si>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</si>
  <si>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</si>
  <si>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</si>
  <si>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</si>
  <si>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</si>
  <si>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</si>
  <si>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</si>
  <si>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</si>
  <si>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</si>
  <si>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</si>
  <si>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</si>
  <si>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</si>
  <si>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</si>
  <si>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</si>
  <si>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</si>
  <si>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</si>
  <si>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</si>
  <si>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</si>
  <si>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</si>
  <si>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</si>
  <si>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</si>
  <si>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</si>
  <si>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</si>
  <si>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</si>
  <si>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</si>
  <si>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</si>
  <si>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</si>
  <si>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</si>
  <si>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</si>
  <si>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</si>
  <si>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</si>
  <si>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</si>
  <si>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</si>
  <si>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</si>
  <si>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</si>
  <si>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</si>
  <si>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</si>
  <si>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</si>
  <si>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</si>
  <si>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</si>
  <si>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</si>
  <si>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</si>
  <si>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</si>
  <si>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</si>
  <si>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</si>
  <si>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</si>
  <si>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</si>
  <si>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</si>
  <si>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</si>
  <si>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</si>
  <si>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</si>
  <si>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</si>
  <si>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</si>
  <si>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</si>
  <si>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</si>
  <si>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</si>
  <si>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</si>
  <si>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</si>
  <si>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</si>
  <si>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</si>
  <si>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</si>
  <si>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</si>
  <si>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</si>
  <si>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</si>
  <si>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</si>
  <si>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</si>
  <si>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</si>
  <si>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</si>
  <si>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</si>
  <si>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</si>
  <si>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</si>
  <si>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</si>
  <si>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</si>
  <si>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</si>
  <si>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</si>
  <si>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</si>
  <si>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</si>
  <si>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</si>
  <si>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</si>
  <si>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</si>
  <si>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</si>
  <si>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</si>
  <si>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</si>
  <si>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</si>
  <si>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</si>
  <si>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</si>
  <si>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</si>
  <si>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</si>
  <si>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</si>
  <si>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</si>
  <si>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</si>
  <si>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</si>
  <si>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</si>
  <si>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</si>
  <si>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</si>
  <si>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</si>
  <si>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</si>
  <si>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</si>
  <si>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</si>
  <si>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</si>
  <si>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</si>
  <si>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</si>
  <si>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</si>
  <si>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</si>
  <si>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</si>
  <si>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</si>
  <si>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</si>
  <si>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</si>
  <si>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</si>
  <si>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</si>
  <si>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</si>
  <si>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</si>
  <si>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</si>
  <si>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</si>
  <si>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</si>
  <si>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</si>
  <si>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</si>
  <si>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</si>
  <si>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</si>
  <si>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</si>
  <si>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</si>
  <si>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</si>
  <si>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</si>
  <si>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</si>
  <si>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</si>
  <si>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</si>
  <si>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</si>
  <si>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</si>
  <si>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</si>
  <si>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</si>
  <si>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</si>
  <si>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</si>
  <si>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</si>
  <si>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</si>
  <si>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</si>
  <si>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</si>
  <si>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</si>
  <si>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</si>
  <si>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</si>
  <si>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</si>
  <si>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</si>
  <si>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</si>
  <si>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</si>
  <si>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</si>
  <si>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</si>
  <si>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</si>
  <si>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</si>
  <si>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</si>
  <si>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</si>
  <si>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</si>
  <si>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</si>
  <si>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</si>
  <si>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</si>
  <si>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</si>
  <si>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</si>
  <si>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</si>
  <si>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</si>
  <si>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</si>
  <si>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</si>
  <si>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</si>
  <si>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</si>
  <si>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</si>
  <si>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</si>
  <si>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</si>
  <si>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</si>
  <si>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</si>
  <si>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</si>
  <si>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</si>
  <si>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</si>
  <si>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</si>
  <si>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</si>
  <si>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</si>
  <si>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</si>
  <si>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</si>
  <si>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</si>
  <si>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</si>
  <si>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</si>
  <si>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</si>
  <si>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</si>
  <si>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</si>
  <si>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</si>
  <si>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</si>
  <si>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</si>
  <si>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</si>
  <si>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</si>
  <si>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</si>
  <si>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</si>
  <si>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</si>
  <si>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</si>
  <si>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</si>
  <si>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</si>
  <si>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</si>
  <si>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</si>
  <si>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</si>
  <si>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</si>
  <si>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</si>
  <si>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</si>
  <si>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</si>
  <si>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</si>
  <si>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</si>
  <si>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</si>
  <si>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</si>
  <si>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</si>
  <si>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</si>
  <si>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</si>
  <si>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</si>
  <si>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</si>
  <si>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</si>
  <si>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</si>
  <si>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</si>
  <si>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</si>
  <si>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</si>
  <si>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</si>
  <si>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</si>
  <si>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</si>
  <si>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</si>
  <si>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</si>
  <si>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</si>
  <si>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</si>
  <si>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</si>
  <si>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</si>
  <si>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</si>
  <si>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</si>
  <si>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</si>
  <si>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</si>
  <si>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</si>
  <si>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</si>
  <si>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</si>
  <si>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</si>
  <si>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</si>
  <si>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</si>
  <si>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</si>
  <si>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</si>
  <si>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</si>
  <si>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</si>
  <si>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</si>
  <si>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</si>
  <si>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</si>
  <si>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</si>
  <si>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</si>
  <si>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</si>
  <si>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</si>
  <si>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</si>
  <si>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</si>
  <si>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</si>
  <si>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</si>
  <si>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</si>
  <si>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</si>
  <si>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</si>
  <si>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</si>
  <si>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</si>
  <si>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</si>
  <si>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</si>
  <si>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</si>
  <si>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</si>
  <si>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</si>
  <si>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</si>
  <si>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</si>
  <si>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</si>
  <si>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</si>
  <si>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</si>
  <si>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</si>
  <si>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</si>
  <si>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</si>
  <si>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</si>
  <si>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</si>
  <si>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</si>
  <si>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</si>
  <si>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</si>
  <si>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</si>
  <si>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</si>
  <si>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</si>
  <si>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</si>
  <si>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</si>
  <si>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</si>
  <si>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</si>
  <si>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</si>
  <si>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</si>
  <si>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</si>
  <si>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</si>
  <si>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</si>
  <si>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</si>
  <si>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</si>
  <si>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</si>
  <si>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</si>
  <si>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</si>
  <si>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</si>
  <si>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</si>
  <si>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</si>
  <si>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</si>
  <si>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</si>
  <si>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</si>
  <si>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</si>
  <si>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</si>
  <si>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</si>
  <si>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</si>
  <si>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</si>
  <si>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</si>
  <si>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</si>
  <si>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</si>
  <si>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</si>
  <si>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</si>
  <si>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</si>
  <si>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</si>
  <si>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</si>
  <si>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</si>
  <si>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</si>
  <si>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</si>
  <si>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</si>
  <si>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</si>
  <si>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</si>
  <si>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</si>
  <si>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</si>
  <si>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</si>
  <si>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</si>
  <si>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</si>
  <si>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</si>
  <si>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</si>
  <si>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</si>
  <si>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</si>
  <si>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</si>
  <si>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</si>
  <si>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</si>
  <si>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</si>
  <si>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</si>
  <si>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</si>
  <si>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</si>
  <si>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</si>
  <si>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</si>
  <si>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</si>
  <si>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</si>
  <si>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</si>
  <si>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</si>
  <si>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</si>
  <si>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</si>
  <si>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</si>
  <si>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</si>
  <si>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</si>
  <si>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</si>
  <si>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</si>
  <si>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</si>
  <si>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</si>
  <si>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</si>
  <si>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</si>
  <si>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</si>
  <si>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</si>
  <si>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</si>
  <si>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</si>
  <si>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</si>
  <si>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</si>
  <si>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</si>
  <si>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</si>
  <si>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</si>
  <si>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</si>
  <si>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</si>
  <si>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</si>
  <si>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</si>
  <si>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</si>
  <si>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</si>
  <si>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</si>
  <si>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</si>
  <si>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</si>
  <si>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</si>
  <si>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</si>
  <si>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</si>
  <si>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</si>
  <si>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</si>
  <si>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</si>
  <si>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</si>
  <si>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</si>
  <si>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</si>
  <si>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</si>
  <si>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</si>
  <si>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</si>
  <si>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</si>
  <si>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</si>
  <si>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</si>
  <si>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</si>
  <si>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</si>
  <si>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</si>
  <si>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</si>
  <si>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</si>
  <si>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</si>
  <si>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</si>
  <si>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</si>
  <si>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</si>
  <si>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</si>
  <si>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</si>
  <si>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</si>
  <si>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</si>
  <si>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</si>
  <si>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</si>
  <si>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</si>
  <si>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</si>
  <si>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</si>
  <si>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</si>
  <si>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</si>
  <si>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</si>
  <si>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</si>
  <si>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</si>
  <si>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</si>
  <si>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</si>
  <si>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</si>
  <si>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</si>
  <si>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</si>
  <si>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</si>
  <si>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</si>
  <si>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</si>
  <si>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</si>
  <si>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</si>
  <si>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</si>
  <si>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</si>
  <si>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</si>
  <si>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</si>
  <si>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</si>
  <si>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</si>
  <si>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</si>
  <si>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</si>
  <si>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</si>
  <si>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</si>
  <si>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</si>
  <si>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</si>
  <si>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</si>
  <si>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</si>
  <si>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</si>
  <si>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</si>
  <si>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</si>
  <si>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</si>
  <si>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</si>
  <si>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</si>
  <si>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</si>
  <si>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</si>
  <si>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</si>
  <si>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</si>
  <si>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</si>
  <si>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</si>
  <si>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</si>
  <si>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</si>
  <si>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</si>
  <si>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</si>
  <si>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</si>
  <si>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</si>
  <si>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</si>
  <si>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</si>
  <si>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</si>
  <si>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</si>
  <si>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</si>
  <si>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</si>
  <si>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</si>
  <si>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</si>
  <si>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</si>
  <si>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</si>
  <si>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</si>
  <si>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</si>
  <si>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</si>
  <si>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</si>
  <si>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</si>
  <si>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</si>
  <si>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</si>
  <si>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</si>
  <si>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</si>
  <si>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</si>
  <si>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</si>
  <si>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</si>
  <si>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</si>
  <si>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</si>
  <si>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</si>
  <si>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</si>
  <si>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</si>
  <si>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</si>
  <si>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</si>
  <si>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</si>
  <si>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</si>
  <si>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</si>
  <si>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</si>
  <si>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</si>
  <si>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</si>
  <si>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</si>
  <si>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</si>
  <si>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</si>
  <si>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</si>
  <si>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</si>
  <si>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</si>
  <si>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</si>
  <si>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</si>
  <si>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</si>
  <si>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</si>
  <si>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</si>
  <si>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</si>
  <si>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</si>
  <si>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</si>
  <si>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</si>
  <si>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</si>
  <si>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</si>
  <si>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</si>
  <si>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</si>
  <si>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</si>
  <si>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</si>
  <si>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</si>
  <si>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</si>
  <si>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</si>
  <si>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</si>
  <si>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</si>
  <si>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</si>
  <si>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</si>
  <si>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</si>
  <si>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</si>
  <si>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</si>
  <si>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</si>
  <si>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</si>
  <si>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</si>
  <si>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</si>
  <si>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</si>
  <si>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</si>
  <si>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</si>
  <si>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</si>
  <si>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</si>
  <si>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</si>
  <si>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</si>
  <si>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</si>
  <si>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</si>
  <si>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</si>
  <si>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</si>
  <si>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</si>
  <si>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</si>
  <si>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</si>
  <si>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</si>
  <si>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</si>
  <si>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</si>
  <si>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</si>
  <si>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</si>
  <si>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</si>
  <si>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</si>
  <si>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</si>
  <si>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</si>
  <si>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</si>
  <si>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</si>
  <si>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</si>
  <si>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</si>
  <si>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</si>
  <si>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</si>
  <si>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</si>
  <si>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</si>
  <si>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</si>
  <si>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</si>
  <si>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</si>
  <si>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</si>
  <si>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</si>
  <si>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</si>
  <si>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</si>
  <si>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</si>
  <si>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</si>
  <si>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</si>
  <si>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</si>
  <si>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</si>
  <si>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</si>
  <si>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</si>
  <si>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</si>
  <si>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</si>
  <si>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</si>
  <si>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</si>
  <si>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</si>
  <si>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</si>
  <si>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</si>
  <si>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</si>
  <si>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</si>
  <si>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</si>
  <si>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</si>
  <si>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</si>
  <si>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</si>
  <si>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</si>
  <si>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</si>
  <si>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</si>
  <si>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</si>
  <si>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</si>
  <si>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</si>
  <si>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</si>
  <si>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</si>
  <si>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</si>
  <si>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</si>
  <si>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</si>
  <si>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</si>
  <si>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</si>
  <si>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</si>
  <si>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</si>
  <si>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</si>
  <si>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</si>
  <si>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</si>
  <si>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</si>
  <si>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</si>
  <si>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</si>
  <si>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</si>
  <si>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</si>
  <si>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</si>
  <si>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</si>
  <si>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</si>
  <si>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</si>
  <si>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</si>
  <si>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</si>
  <si>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</si>
  <si>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</si>
  <si>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</si>
  <si>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</si>
  <si>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</si>
  <si>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</si>
  <si>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</si>
  <si>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</si>
  <si>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</si>
  <si>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</si>
  <si>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</si>
  <si>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</si>
  <si>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</si>
  <si>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</si>
  <si>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</si>
  <si>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</si>
  <si>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</si>
  <si>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</si>
  <si>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</si>
  <si>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</si>
  <si>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</si>
  <si>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</si>
  <si>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</si>
  <si>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</si>
  <si>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</si>
  <si>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</si>
  <si>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</si>
  <si>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</si>
  <si>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</si>
  <si>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</si>
  <si>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</si>
  <si>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</si>
  <si>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</si>
  <si>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</si>
  <si>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</si>
  <si>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</si>
  <si>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</si>
  <si>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</si>
  <si>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</si>
  <si>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</si>
  <si>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</si>
  <si>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</si>
  <si>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</si>
  <si>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</si>
  <si>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</si>
  <si>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</si>
  <si>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</si>
  <si>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</si>
  <si>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</si>
  <si>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</si>
  <si>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</si>
  <si>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</si>
  <si>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</si>
  <si>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</si>
  <si>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</si>
  <si>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</si>
  <si>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</si>
  <si>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</si>
  <si>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</si>
  <si>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</si>
  <si>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</si>
  <si>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</si>
  <si>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</si>
  <si>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</si>
  <si>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</si>
  <si>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</si>
  <si>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</si>
  <si>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</si>
  <si>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</si>
  <si>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</si>
  <si>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</si>
  <si>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</si>
  <si>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</si>
  <si>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</si>
  <si>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</si>
  <si>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</si>
  <si>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</si>
  <si>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</si>
  <si>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</si>
  <si>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</si>
  <si>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</si>
  <si>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</si>
  <si>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</si>
  <si>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</si>
  <si>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</si>
  <si>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</si>
  <si>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</si>
  <si>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</si>
  <si>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</si>
  <si>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</si>
  <si>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</si>
  <si>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</si>
  <si>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</si>
  <si>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</si>
  <si>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</si>
  <si>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</si>
  <si>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</si>
  <si>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</si>
  <si>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</si>
  <si>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</si>
  <si>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</si>
  <si>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</si>
  <si>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</si>
  <si>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</si>
  <si>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</si>
  <si>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</si>
  <si>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</si>
  <si>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</si>
  <si>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</si>
  <si>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</si>
  <si>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</si>
  <si>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</si>
  <si>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</si>
  <si>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</si>
  <si>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</si>
  <si>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</si>
  <si>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</si>
  <si>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</si>
  <si>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</si>
  <si>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</si>
  <si>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</si>
  <si>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</si>
  <si>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</si>
  <si>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</si>
  <si>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</si>
  <si>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</si>
  <si>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</si>
  <si>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</si>
  <si>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</si>
  <si>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</si>
  <si>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</si>
  <si>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</si>
  <si>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</si>
  <si>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</si>
  <si>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</si>
  <si>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</si>
  <si>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</si>
  <si>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</si>
  <si>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</si>
  <si>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</si>
  <si>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</si>
  <si>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</si>
  <si>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</si>
  <si>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</si>
  <si>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</si>
  <si>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</si>
  <si>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</si>
  <si>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</si>
  <si>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</si>
  <si>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</si>
  <si>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</si>
  <si>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</si>
  <si>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</si>
  <si>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</si>
  <si>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</si>
  <si>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</si>
  <si>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</si>
  <si>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</si>
  <si>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</si>
  <si>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</si>
  <si>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</si>
  <si>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</si>
  <si>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</si>
  <si>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</si>
  <si>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</si>
  <si>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</si>
  <si>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</si>
  <si>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</si>
  <si>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</si>
  <si>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</si>
  <si>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</si>
  <si>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</si>
  <si>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</si>
  <si>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</si>
  <si>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</si>
  <si>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</si>
  <si>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</si>
  <si>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</si>
  <si>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</si>
  <si>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</si>
  <si>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</si>
  <si>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</si>
  <si>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</si>
  <si>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</si>
  <si>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</si>
  <si>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</si>
  <si>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</si>
  <si>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</si>
  <si>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</si>
  <si>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</si>
  <si>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</si>
  <si>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</si>
  <si>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</si>
  <si>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</si>
  <si>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</si>
  <si>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</si>
  <si>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</si>
  <si>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</si>
  <si>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</si>
  <si>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</si>
  <si>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</si>
  <si>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</si>
  <si>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</si>
  <si>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</si>
  <si>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</si>
  <si>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</si>
  <si>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</si>
  <si>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</si>
  <si>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</si>
  <si>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</si>
  <si>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</si>
  <si>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</si>
  <si>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</si>
  <si>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</si>
  <si>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</si>
  <si>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</si>
  <si>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</si>
  <si>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</si>
  <si>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</si>
  <si>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</si>
  <si>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</si>
  <si>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</si>
  <si>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</si>
  <si>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</si>
  <si>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</si>
  <si>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</si>
  <si>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</si>
  <si>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</si>
  <si>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</si>
  <si>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</si>
  <si>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</si>
  <si>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</si>
  <si>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</si>
  <si>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</si>
  <si>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</si>
  <si>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</si>
  <si>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</si>
  <si>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</si>
  <si>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</si>
  <si>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</si>
  <si>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</si>
  <si>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</si>
  <si>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</si>
  <si>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</si>
  <si>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</si>
  <si>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</si>
  <si>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</si>
  <si>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</si>
  <si>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</si>
  <si>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</si>
  <si>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</si>
  <si>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</si>
  <si>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</si>
  <si>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</si>
  <si>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</si>
  <si>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</si>
  <si>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</si>
  <si>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</si>
  <si>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</si>
  <si>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</si>
  <si>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</si>
  <si>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</si>
  <si>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</si>
  <si>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</si>
  <si>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</si>
  <si>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</si>
  <si>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</si>
  <si>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</si>
  <si>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</si>
  <si>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</si>
  <si>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</si>
  <si>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</si>
  <si>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</si>
  <si>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</si>
  <si>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</si>
  <si>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</si>
  <si>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</si>
  <si>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</si>
  <si>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</si>
  <si>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</si>
  <si>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</si>
  <si>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</si>
  <si>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</si>
  <si>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</si>
  <si>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</si>
  <si>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</si>
  <si>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</si>
  <si>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</si>
  <si>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</si>
  <si>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</si>
  <si>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</si>
  <si>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</si>
  <si>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</si>
  <si>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</si>
  <si>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</si>
  <si>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</si>
  <si>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</si>
  <si>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</si>
  <si>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</si>
  <si>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</si>
  <si>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</si>
  <si>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</si>
  <si>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</si>
  <si>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</si>
  <si>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</si>
  <si>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</si>
  <si>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</si>
  <si>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</si>
  <si>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</si>
  <si>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</si>
  <si>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</si>
  <si>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</si>
  <si>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</si>
  <si>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</si>
  <si>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</si>
  <si>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</si>
  <si>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</si>
  <si>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</si>
  <si>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</si>
  <si>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</si>
  <si>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</si>
  <si>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</si>
  <si>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</si>
  <si>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</si>
  <si>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</si>
  <si>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</si>
  <si>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</si>
  <si>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</si>
  <si>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</si>
  <si>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</si>
  <si>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</si>
  <si>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</si>
  <si>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</si>
  <si>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</si>
  <si>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</si>
  <si>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</si>
  <si>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</si>
  <si>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</si>
  <si>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</si>
  <si>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</si>
  <si>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</si>
  <si>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</si>
  <si>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</si>
  <si>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</si>
  <si>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</si>
  <si>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</si>
  <si>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</si>
  <si>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</si>
  <si>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</si>
  <si>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</si>
  <si>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</si>
  <si>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</si>
  <si>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</si>
  <si>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</si>
  <si>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</si>
  <si>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</si>
  <si>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</si>
  <si>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</si>
  <si>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</si>
  <si>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</si>
  <si>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</si>
  <si>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</si>
  <si>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</si>
  <si>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</si>
  <si>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</si>
  <si>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</si>
  <si>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</si>
  <si>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</si>
  <si>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</si>
  <si>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</si>
  <si>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</si>
  <si>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</si>
  <si>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</si>
  <si>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</si>
  <si>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</si>
  <si>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</si>
  <si>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</si>
  <si>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</si>
  <si>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</si>
  <si>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</si>
  <si>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</si>
  <si>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</si>
  <si>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</si>
  <si>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</si>
  <si>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</si>
  <si>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</si>
  <si>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</si>
  <si>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</si>
  <si>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</si>
  <si>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</si>
  <si>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</si>
  <si>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</si>
  <si>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</si>
  <si>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</si>
  <si>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</si>
  <si>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</si>
  <si>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</si>
  <si>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</si>
  <si>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</si>
  <si>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</si>
  <si>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</si>
  <si>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</si>
  <si>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</si>
  <si>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</si>
  <si>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</si>
  <si>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</si>
  <si>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</si>
  <si>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</si>
  <si>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</si>
  <si>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</si>
  <si>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</si>
  <si>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</si>
  <si>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</si>
  <si>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</si>
  <si>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</si>
  <si>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</si>
  <si>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</si>
  <si>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</si>
  <si>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</si>
  <si>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</si>
  <si>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</si>
  <si>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</si>
  <si>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</si>
  <si>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</si>
  <si>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</si>
  <si>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</si>
  <si>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</si>
  <si>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</si>
  <si>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</si>
  <si>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</si>
  <si>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</si>
  <si>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</si>
  <si>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</si>
  <si>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</si>
  <si>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</si>
  <si>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</si>
  <si>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</si>
  <si>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</si>
  <si>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</si>
  <si>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</si>
  <si>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</si>
  <si>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</si>
  <si>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</si>
  <si>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</si>
  <si>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</si>
  <si>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</si>
  <si>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</si>
  <si>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</si>
  <si>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</si>
  <si>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</si>
  <si>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</si>
  <si>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</si>
  <si>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</si>
  <si>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</si>
  <si>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</si>
  <si>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</si>
  <si>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</si>
  <si>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</si>
  <si>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</si>
  <si>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</si>
  <si>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</si>
  <si>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</si>
  <si>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</si>
  <si>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</si>
  <si>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</si>
  <si>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</si>
  <si>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</si>
  <si>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</si>
  <si>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</si>
  <si>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</si>
  <si>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</si>
  <si>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</si>
  <si>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</si>
  <si>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</si>
  <si>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</si>
  <si>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</si>
  <si>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</si>
  <si>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</si>
  <si>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</si>
  <si>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</si>
  <si>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</si>
  <si>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</si>
  <si>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</si>
  <si>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</si>
  <si>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</si>
  <si>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</si>
  <si>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</si>
  <si>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</si>
  <si>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</si>
  <si>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</si>
  <si>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</si>
  <si>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</si>
  <si>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</si>
  <si>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</si>
  <si>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</si>
  <si>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</si>
  <si>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</si>
  <si>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</si>
  <si>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</si>
  <si>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</si>
  <si>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</si>
  <si>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</si>
  <si>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</si>
  <si>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</si>
  <si>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</si>
  <si>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</si>
  <si>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</si>
  <si>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</si>
  <si>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</si>
  <si>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</si>
  <si>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</si>
  <si>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</si>
  <si>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</si>
  <si>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</si>
  <si>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</si>
  <si>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</si>
  <si>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</si>
  <si>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</si>
  <si>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</si>
  <si>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</si>
  <si>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</si>
  <si>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</si>
  <si>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</si>
  <si>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</si>
  <si>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</si>
  <si>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</si>
  <si>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</si>
  <si>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</si>
  <si>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</si>
  <si>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</si>
  <si>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</si>
  <si>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</si>
  <si>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</si>
  <si>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</si>
  <si>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</si>
  <si>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</si>
  <si>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</si>
  <si>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</si>
  <si>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</si>
  <si>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</si>
  <si>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</si>
  <si>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</si>
  <si>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</si>
  <si>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</si>
  <si>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</si>
  <si>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</si>
  <si>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</si>
  <si>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</si>
  <si>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</si>
  <si>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</si>
  <si>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</si>
  <si>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</si>
  <si>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</si>
  <si>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</si>
  <si>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</si>
  <si>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</si>
  <si>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</si>
  <si>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</si>
  <si>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</si>
  <si>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</si>
  <si>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</si>
  <si>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</si>
  <si>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</si>
  <si>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</si>
  <si>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</si>
  <si>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</si>
  <si>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</si>
  <si>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</si>
  <si>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</si>
  <si>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</si>
  <si>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</si>
  <si>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</si>
  <si>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</si>
  <si>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</si>
  <si>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</si>
  <si>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</si>
  <si>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</si>
  <si>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</si>
  <si>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</si>
  <si>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</si>
  <si>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</si>
  <si>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</si>
  <si>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</si>
  <si>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</si>
  <si>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</si>
  <si>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</si>
  <si>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</si>
  <si>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</si>
  <si>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</si>
  <si>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</si>
  <si>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</si>
  <si>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</si>
  <si>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</si>
  <si>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</si>
  <si>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</si>
  <si>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</si>
  <si>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</si>
  <si>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</si>
  <si>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</si>
  <si>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</si>
  <si>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</si>
  <si>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</si>
  <si>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</si>
  <si>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</si>
  <si>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</si>
  <si>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</si>
  <si>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</si>
  <si>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</si>
  <si>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</si>
  <si>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</si>
  <si>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</si>
  <si>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</si>
  <si>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</si>
  <si>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</si>
  <si>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</si>
  <si>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</si>
  <si>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</si>
  <si>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</si>
  <si>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</si>
  <si>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</si>
  <si>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</si>
  <si>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</si>
  <si>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</si>
  <si>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</si>
  <si>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</si>
  <si>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</si>
  <si>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</si>
  <si>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</si>
  <si>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</si>
  <si>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</si>
  <si>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</si>
  <si>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</si>
  <si>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</si>
  <si>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</si>
  <si>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</si>
  <si>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</si>
  <si>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</si>
  <si>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</si>
  <si>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</si>
  <si>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</si>
  <si>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</si>
  <si>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</si>
  <si>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</si>
  <si>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</si>
  <si>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</si>
  <si>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</si>
  <si>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</si>
  <si>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</si>
  <si>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</si>
  <si>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</si>
  <si>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</si>
  <si>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</si>
  <si>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</si>
  <si>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</si>
  <si>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</si>
  <si>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</si>
  <si>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</si>
  <si>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</si>
  <si>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</si>
  <si>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</si>
  <si>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</si>
  <si>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</si>
  <si>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</si>
  <si>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</si>
  <si>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</si>
  <si>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</si>
  <si>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</si>
  <si>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</si>
  <si>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</si>
  <si>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</si>
  <si>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</si>
  <si>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</si>
  <si>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</si>
  <si>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</si>
  <si>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</si>
  <si>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</si>
  <si>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</si>
  <si>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</si>
  <si>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</si>
  <si>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</si>
  <si>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</si>
  <si>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</si>
  <si>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</si>
  <si>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</si>
  <si>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</si>
  <si>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</si>
  <si>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</si>
  <si>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</si>
  <si>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</si>
  <si>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</si>
  <si>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</si>
  <si>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</si>
  <si>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</si>
  <si>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</si>
  <si>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</si>
  <si>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</si>
  <si>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</si>
  <si>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</si>
  <si>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</si>
  <si>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</si>
  <si>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</si>
  <si>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</si>
  <si>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</si>
  <si>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</si>
  <si>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</si>
  <si>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</si>
  <si>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</si>
  <si>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</si>
  <si>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</si>
  <si>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</si>
  <si>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</si>
  <si>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</si>
  <si>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</si>
  <si>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</si>
  <si>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</si>
  <si>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</si>
  <si>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</si>
  <si>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</si>
  <si>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</si>
  <si>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</si>
  <si>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</si>
  <si>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</si>
  <si>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</si>
  <si>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</si>
  <si>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</si>
  <si>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</si>
  <si>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</si>
  <si>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</si>
  <si>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</si>
  <si>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</si>
  <si>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</si>
  <si>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</si>
  <si>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</si>
  <si>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</si>
  <si>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</si>
  <si>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</si>
  <si>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</si>
  <si>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</si>
  <si>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</si>
  <si>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</si>
  <si>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</si>
  <si>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</si>
  <si>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</si>
  <si>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</si>
  <si>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</si>
  <si>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</si>
  <si>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</si>
  <si>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</si>
  <si>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</si>
  <si>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</si>
  <si>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</si>
  <si>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</si>
  <si>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</si>
  <si>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</si>
  <si>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</si>
  <si>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</si>
  <si>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</si>
  <si>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</si>
  <si>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</si>
  <si>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</si>
  <si>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</si>
  <si>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</si>
  <si>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</si>
  <si>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</si>
  <si>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</si>
  <si>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</si>
  <si>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</si>
  <si>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</si>
  <si>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</si>
  <si>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</si>
  <si>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</si>
  <si>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</si>
  <si>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</si>
  <si>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</si>
  <si>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</si>
  <si>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</si>
  <si>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</si>
  <si>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</si>
  <si>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</si>
  <si>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</si>
  <si>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</si>
  <si>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</si>
  <si>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</si>
  <si>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</si>
  <si>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</si>
  <si>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</si>
  <si>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</si>
  <si>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</si>
  <si>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</si>
  <si>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</si>
  <si>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</si>
  <si>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</si>
  <si>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</si>
  <si>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</si>
  <si>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</si>
  <si>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</si>
  <si>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</si>
  <si>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</si>
  <si>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</si>
  <si>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</si>
  <si>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</si>
  <si>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</si>
  <si>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</si>
  <si>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</si>
  <si>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</si>
  <si>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</si>
  <si>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</si>
  <si>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</si>
  <si>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</si>
  <si>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</si>
  <si>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</si>
  <si>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</si>
  <si>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</si>
  <si>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</si>
  <si>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</si>
  <si>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</si>
  <si>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</si>
  <si>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</si>
  <si>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</si>
  <si>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</si>
  <si>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</si>
  <si>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</si>
  <si>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</si>
  <si>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</si>
  <si>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</si>
  <si>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</si>
  <si>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</si>
  <si>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</si>
  <si>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</si>
  <si>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</si>
  <si>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</si>
  <si>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</si>
  <si>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</si>
  <si>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</si>
  <si>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</si>
  <si>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</si>
  <si>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</si>
  <si>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</si>
  <si>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</si>
  <si>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</si>
  <si>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</si>
  <si>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</si>
  <si>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</si>
  <si>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</si>
  <si>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</si>
  <si>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</si>
  <si>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</si>
  <si>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</si>
  <si>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</si>
  <si>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</si>
  <si>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</si>
  <si>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</si>
  <si>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</si>
  <si>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</si>
  <si>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</si>
  <si>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</si>
  <si>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</si>
  <si>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</si>
  <si>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</si>
  <si>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</si>
  <si>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</si>
  <si>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</si>
  <si>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</si>
  <si>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</si>
  <si>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</si>
  <si>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</si>
  <si>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</si>
  <si>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</si>
  <si>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</si>
  <si>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</si>
  <si>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</si>
  <si>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</si>
  <si>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</si>
  <si>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</si>
  <si>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</si>
  <si>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</si>
  <si>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</si>
  <si>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</si>
  <si>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</si>
  <si>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</si>
  <si>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</si>
  <si>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</si>
  <si>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</si>
  <si>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</si>
  <si>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</si>
  <si>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</si>
  <si>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</si>
  <si>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</si>
  <si>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</si>
  <si>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</si>
  <si>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</si>
  <si>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</si>
  <si>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</si>
  <si>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</si>
  <si>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</si>
  <si>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</si>
  <si>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</si>
  <si>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</si>
  <si>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</si>
  <si>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</si>
  <si>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</si>
  <si>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</si>
  <si>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</si>
  <si>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</si>
  <si>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</si>
  <si>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</si>
  <si>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</si>
  <si>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</si>
  <si>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</si>
  <si>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</si>
  <si>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</si>
  <si>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</si>
  <si>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</si>
  <si>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</si>
  <si>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</si>
  <si>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</si>
  <si>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</si>
  <si>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</si>
  <si>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</si>
  <si>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</si>
  <si>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</si>
  <si>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</si>
  <si>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</si>
  <si>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</si>
  <si>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</si>
  <si>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</si>
  <si>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</si>
  <si>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</si>
  <si>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</si>
  <si>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</si>
  <si>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</si>
  <si>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</si>
  <si>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</si>
  <si>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</si>
  <si>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</si>
  <si>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</si>
  <si>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</si>
  <si>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</si>
  <si>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</si>
  <si>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</si>
  <si>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</si>
  <si>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</si>
  <si>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</si>
  <si>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</si>
  <si>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</si>
  <si>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</si>
  <si>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</si>
  <si>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</si>
  <si>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</si>
  <si>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</si>
  <si>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</si>
  <si>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</si>
  <si>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</si>
  <si>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</si>
  <si>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</si>
  <si>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</si>
  <si>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</si>
  <si>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</si>
  <si>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</si>
  <si>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</si>
  <si>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</si>
  <si>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</si>
  <si>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</si>
  <si>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</si>
  <si>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</si>
  <si>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</si>
  <si>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</si>
  <si>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</si>
  <si>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</si>
  <si>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</si>
  <si>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</si>
  <si>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</si>
  <si>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</si>
  <si>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</si>
  <si>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</si>
  <si>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</si>
  <si>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</si>
  <si>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</si>
  <si>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</si>
  <si>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</si>
  <si>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</si>
  <si>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</si>
  <si>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</si>
  <si>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</si>
  <si>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</si>
  <si>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</si>
  <si>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</si>
  <si>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</si>
  <si>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</si>
  <si>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</si>
  <si>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</si>
  <si>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</si>
  <si>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</si>
  <si>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</si>
  <si>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</si>
  <si>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</si>
  <si>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</si>
  <si>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</si>
  <si>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</si>
  <si>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</si>
  <si>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</si>
  <si>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</si>
  <si>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</si>
  <si>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</si>
  <si>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</si>
  <si>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</si>
  <si>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</si>
  <si>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</si>
  <si>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</si>
  <si>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</si>
  <si>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</si>
  <si>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</si>
  <si>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</si>
  <si>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</si>
  <si>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</si>
  <si>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</si>
  <si>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</si>
  <si>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</si>
  <si>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</si>
  <si>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</si>
  <si>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</si>
  <si>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</si>
  <si>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</si>
  <si>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</si>
  <si>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</si>
  <si>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</si>
  <si>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</si>
  <si>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</si>
  <si>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</si>
  <si>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</si>
  <si>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</si>
  <si>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</si>
  <si>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</si>
  <si>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</si>
  <si>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</si>
  <si>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</si>
  <si>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</si>
  <si>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</si>
  <si>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</si>
  <si>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</si>
  <si>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</si>
  <si>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</si>
  <si>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</si>
  <si>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</si>
  <si>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</si>
  <si>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</si>
  <si>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</si>
  <si>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</si>
  <si>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</si>
  <si>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</si>
  <si>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</si>
  <si>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</si>
  <si>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</si>
  <si>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</si>
  <si>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</si>
  <si>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</si>
  <si>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</si>
  <si>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</si>
  <si>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</si>
  <si>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</si>
  <si>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</si>
  <si>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</si>
  <si>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</si>
  <si>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</si>
  <si>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</si>
  <si>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</si>
  <si>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</si>
  <si>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</si>
  <si>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</si>
  <si>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</si>
  <si>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</si>
  <si>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</si>
  <si>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</si>
  <si>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</si>
  <si>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</si>
  <si>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</si>
  <si>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</si>
  <si>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</si>
  <si>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</si>
  <si>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</si>
  <si>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</si>
  <si>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</si>
  <si>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</si>
  <si>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</si>
  <si>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</si>
  <si>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</si>
  <si>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</si>
  <si>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</si>
  <si>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</si>
  <si>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</si>
  <si>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</si>
  <si>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</si>
  <si>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</si>
  <si>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</si>
  <si>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</si>
  <si>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</si>
  <si>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</si>
  <si>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</si>
  <si>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</si>
  <si>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</si>
  <si>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</si>
  <si>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</si>
  <si>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</si>
  <si>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</si>
  <si>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</si>
  <si>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</si>
  <si>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</si>
  <si>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</si>
  <si>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</si>
  <si>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</si>
  <si>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</si>
  <si>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</si>
  <si>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</si>
  <si>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</si>
  <si>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</si>
  <si>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</si>
  <si>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</si>
  <si>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</si>
  <si>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</si>
  <si>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</si>
  <si>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</si>
  <si>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</si>
  <si>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</si>
  <si>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</si>
  <si>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</si>
  <si>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</si>
  <si>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</si>
  <si>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</si>
  <si>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</si>
  <si>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</si>
  <si>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</si>
  <si>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</si>
  <si>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</si>
  <si>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</si>
  <si>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</si>
  <si>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</si>
  <si>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</si>
  <si>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</si>
  <si>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</si>
  <si>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</si>
  <si>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</si>
  <si>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</si>
  <si>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</si>
  <si>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</si>
  <si>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</si>
  <si>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</si>
  <si>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</si>
  <si>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</si>
  <si>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</si>
  <si>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</si>
  <si>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</si>
  <si>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</si>
  <si>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</si>
  <si>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</si>
  <si>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</si>
  <si>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</si>
  <si>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</si>
  <si>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</si>
  <si>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</si>
  <si>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</si>
  <si>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</si>
  <si>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</si>
  <si>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</si>
  <si>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</si>
  <si>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</si>
  <si>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</si>
  <si>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</si>
  <si>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</si>
  <si>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</si>
  <si>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</si>
  <si>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</si>
  <si>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</si>
  <si>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</si>
  <si>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</si>
  <si>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</si>
  <si>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</si>
  <si>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</si>
  <si>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</si>
  <si>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</si>
  <si>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</si>
  <si>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</si>
  <si>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</si>
  <si>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</si>
  <si>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</si>
  <si>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</si>
  <si>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</si>
  <si>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</si>
  <si>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</si>
  <si>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</si>
  <si>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</si>
  <si>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</si>
  <si>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</si>
  <si>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</si>
  <si>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</si>
  <si>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</si>
  <si>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</si>
  <si>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</si>
  <si>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</si>
  <si>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</si>
  <si>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</si>
  <si>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</si>
  <si>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</si>
  <si>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</si>
  <si>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</si>
  <si>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</si>
  <si>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</si>
  <si>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</si>
  <si>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</si>
  <si>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</si>
  <si>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</si>
  <si>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</si>
  <si>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</si>
  <si>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</si>
  <si>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</si>
  <si>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</si>
  <si>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</si>
  <si>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</si>
  <si>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</si>
  <si>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</si>
  <si>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</si>
  <si>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</si>
  <si>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</si>
  <si>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</si>
  <si>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</si>
  <si>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</si>
  <si>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</si>
  <si>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</si>
  <si>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</si>
  <si>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</si>
  <si>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</si>
  <si>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</si>
  <si>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</si>
  <si>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</si>
  <si>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</si>
  <si>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</si>
  <si>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</si>
  <si>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</si>
  <si>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</si>
  <si>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</si>
  <si>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</si>
  <si>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</si>
  <si>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</si>
  <si>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</si>
  <si>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</si>
  <si>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</si>
  <si>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</si>
  <si>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</si>
  <si>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</si>
  <si>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</si>
  <si>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</si>
  <si>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</si>
  <si>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</si>
  <si>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</si>
  <si>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</si>
  <si>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</si>
  <si>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</si>
  <si>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</si>
  <si>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</si>
  <si>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</si>
  <si>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</si>
  <si>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</si>
  <si>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</si>
  <si>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</si>
  <si>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</si>
  <si>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</si>
  <si>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</si>
  <si>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</si>
  <si>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</si>
  <si>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</si>
  <si>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</si>
  <si>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</si>
  <si>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</si>
  <si>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</si>
  <si>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</si>
  <si>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</si>
  <si>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</si>
  <si>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</si>
  <si>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</si>
  <si>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</si>
  <si>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</si>
  <si>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</si>
  <si>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</si>
  <si>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</si>
  <si>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</si>
  <si>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</si>
  <si>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</si>
  <si>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</si>
  <si>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</si>
  <si>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</si>
  <si>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</si>
  <si>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</si>
  <si>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</si>
  <si>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</si>
  <si>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</si>
  <si>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</si>
  <si>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</si>
  <si>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</si>
  <si>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</si>
  <si>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</si>
  <si>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</si>
  <si>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</si>
  <si>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</si>
  <si>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</si>
  <si>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</si>
  <si>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</si>
  <si>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</si>
  <si>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</si>
  <si>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</si>
  <si>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</si>
  <si>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</si>
  <si>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</si>
  <si>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</si>
  <si>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</si>
  <si>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</si>
  <si>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</si>
  <si>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</si>
  <si>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</si>
  <si>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</si>
  <si>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</si>
  <si>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</si>
  <si>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</si>
  <si>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</si>
  <si>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</si>
  <si>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</si>
  <si>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</si>
  <si>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</si>
  <si>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</si>
  <si>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</si>
  <si>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</si>
  <si>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</si>
  <si>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</si>
  <si>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</si>
  <si>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</si>
  <si>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</si>
  <si>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</si>
  <si>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</si>
  <si>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</si>
  <si>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</si>
  <si>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</si>
  <si>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</si>
  <si>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</si>
  <si>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</si>
  <si>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</si>
  <si>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</si>
  <si>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</si>
  <si>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</si>
  <si>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</si>
  <si>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</si>
  <si>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</si>
  <si>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</si>
  <si>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</si>
  <si>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</si>
  <si>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</si>
  <si>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</si>
  <si>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</si>
  <si>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</si>
  <si>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</si>
  <si>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</si>
  <si>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</si>
  <si>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</si>
  <si>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</si>
  <si>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</si>
  <si>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</si>
  <si>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</si>
  <si>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</si>
  <si>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</si>
  <si>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</si>
  <si>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</si>
  <si>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</si>
  <si>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</si>
  <si>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</si>
  <si>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</si>
  <si>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</si>
  <si>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</si>
  <si>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</si>
  <si>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</si>
  <si>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</si>
  <si>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</si>
  <si>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</si>
  <si>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</si>
  <si>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</si>
  <si>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</si>
  <si>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</si>
  <si>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</si>
  <si>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</si>
  <si>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</si>
  <si>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</si>
  <si>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</si>
  <si>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</si>
  <si>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</si>
  <si>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</si>
  <si>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</si>
  <si>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</si>
  <si>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</si>
  <si>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</si>
  <si>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</si>
  <si>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</si>
  <si>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</si>
  <si>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</si>
  <si>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</si>
  <si>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</si>
  <si>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</si>
  <si>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</si>
  <si>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</si>
  <si>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</si>
  <si>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</si>
  <si>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</si>
  <si>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</si>
  <si>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</si>
  <si>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</si>
  <si>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</si>
  <si>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</si>
  <si>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</si>
  <si>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</si>
  <si>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</si>
  <si>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</si>
  <si>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</si>
  <si>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</si>
  <si>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</si>
  <si>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</si>
  <si>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</si>
  <si>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</si>
  <si>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</si>
  <si>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</si>
  <si>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</si>
  <si>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</si>
  <si>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</si>
  <si>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</si>
  <si>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</si>
  <si>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</si>
  <si>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</si>
  <si>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</si>
  <si>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</si>
  <si>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</si>
  <si>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</si>
  <si>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</si>
  <si>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</si>
  <si>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</si>
  <si>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</si>
  <si>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</si>
  <si>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</si>
  <si>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</si>
  <si>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</si>
  <si>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</si>
  <si>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</si>
  <si>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</si>
  <si>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</si>
  <si>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</si>
  <si>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</si>
  <si>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</si>
  <si>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</si>
  <si>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</si>
  <si>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</si>
  <si>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</si>
  <si>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</si>
  <si>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</si>
  <si>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</si>
  <si>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</si>
  <si>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</si>
  <si>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</si>
  <si>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</si>
  <si>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</si>
  <si>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</si>
  <si>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</si>
  <si>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</si>
  <si>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</si>
  <si>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</si>
  <si>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</si>
  <si>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</si>
  <si>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</si>
  <si>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</si>
  <si>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</si>
  <si>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</si>
  <si>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</si>
  <si>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</si>
  <si>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</si>
  <si>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</si>
  <si>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</si>
  <si>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</si>
  <si>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</si>
  <si>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</si>
  <si>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</si>
  <si>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</si>
  <si>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</si>
  <si>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</si>
  <si>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</si>
  <si>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</si>
  <si>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</si>
  <si>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</si>
  <si>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</si>
  <si>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</si>
  <si>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</si>
  <si>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</si>
  <si>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</si>
  <si>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</si>
  <si>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</si>
  <si>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</si>
  <si>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</si>
  <si>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</si>
  <si>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</si>
  <si>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</si>
  <si>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</si>
  <si>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</si>
  <si>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</si>
  <si>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</si>
  <si>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</si>
  <si>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</si>
  <si>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</si>
  <si>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</si>
  <si>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</si>
  <si>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</si>
  <si>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</si>
  <si>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</si>
  <si>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</si>
  <si>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</si>
  <si>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</si>
  <si>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</si>
  <si>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</si>
  <si>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</si>
  <si>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</si>
  <si>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</si>
  <si>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</si>
  <si>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</si>
  <si>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</si>
  <si>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</si>
  <si>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</si>
  <si>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</si>
  <si>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</si>
  <si>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</si>
  <si>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</si>
  <si>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</si>
  <si>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</si>
  <si>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</si>
  <si>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</si>
  <si>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</si>
  <si>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</si>
  <si>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</si>
  <si>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</si>
  <si>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</si>
  <si>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</si>
  <si>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</si>
  <si>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</si>
  <si>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</si>
  <si>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</si>
  <si>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</si>
  <si>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</si>
  <si>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</si>
  <si>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</si>
  <si>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</si>
  <si>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</si>
  <si>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</si>
  <si>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</si>
  <si>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</si>
  <si>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</si>
  <si>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</si>
  <si>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</si>
  <si>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</si>
  <si>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</si>
  <si>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</si>
  <si>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</si>
  <si>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</si>
  <si>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</si>
  <si>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</si>
  <si>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</si>
  <si>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</si>
  <si>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</si>
  <si>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</si>
  <si>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</si>
  <si>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</si>
  <si>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</si>
  <si>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</si>
  <si>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</si>
  <si>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</si>
  <si>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</si>
  <si>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</si>
  <si>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</si>
  <si>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</si>
  <si>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</si>
  <si>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</si>
  <si>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</si>
  <si>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</si>
  <si>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</si>
  <si>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</si>
  <si>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</si>
  <si>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</si>
  <si>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</si>
  <si>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</si>
  <si>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</si>
  <si>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</si>
  <si>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</si>
  <si>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</si>
  <si>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</si>
  <si>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</si>
  <si>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</si>
  <si>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</si>
  <si>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</si>
  <si>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</si>
  <si>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</si>
  <si>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</si>
  <si>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</si>
  <si>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</si>
  <si>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</si>
  <si>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</si>
  <si>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</si>
  <si>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</si>
  <si>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</si>
  <si>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</si>
  <si>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</si>
  <si>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</si>
  <si>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</si>
  <si>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</si>
  <si>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</si>
  <si>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</si>
  <si>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</si>
  <si>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</si>
  <si>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</si>
  <si>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</si>
  <si>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</si>
  <si>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</si>
  <si>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</si>
  <si>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</si>
  <si>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</si>
  <si>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</si>
  <si>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</si>
  <si>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</si>
  <si>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</si>
  <si>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</si>
  <si>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</si>
  <si>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</si>
  <si>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</si>
  <si>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</si>
  <si>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</si>
  <si>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</si>
  <si>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</si>
  <si>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</si>
  <si>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</si>
  <si>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</si>
  <si>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</si>
  <si>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</si>
  <si>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</si>
  <si>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</si>
  <si>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</si>
  <si>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</si>
  <si>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</si>
  <si>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</si>
  <si>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</si>
  <si>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</si>
  <si>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</si>
  <si>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</si>
  <si>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</si>
  <si>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</si>
  <si>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</si>
  <si>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</si>
  <si>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</si>
  <si>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</si>
  <si>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</si>
  <si>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</si>
  <si>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</si>
  <si>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</si>
  <si>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</si>
  <si>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</si>
  <si>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</si>
  <si>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</si>
  <si>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</si>
  <si>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</si>
  <si>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</si>
  <si>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</si>
  <si>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</si>
  <si>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</si>
  <si>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</si>
  <si>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</si>
  <si>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</si>
  <si>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</si>
  <si>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</si>
  <si>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</si>
  <si>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</si>
  <si>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</si>
  <si>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</si>
  <si>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</si>
  <si>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</si>
  <si>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</si>
  <si>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</si>
  <si>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</si>
  <si>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</si>
  <si>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</si>
  <si>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</si>
  <si>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</si>
  <si>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</si>
  <si>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</si>
  <si>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</si>
  <si>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</si>
  <si>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</si>
  <si>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</si>
  <si>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</si>
  <si>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</si>
  <si>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</si>
  <si>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</si>
  <si>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</si>
  <si>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</si>
  <si>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</si>
  <si>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</si>
  <si>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</si>
  <si>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</si>
  <si>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</si>
  <si>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</si>
  <si>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</si>
  <si>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</si>
  <si>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</si>
  <si>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</si>
  <si>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</si>
  <si>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</si>
  <si>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</si>
  <si>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</si>
  <si>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</si>
  <si>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</si>
  <si>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</si>
  <si>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</si>
  <si>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</si>
  <si>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</si>
  <si>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</si>
  <si>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</si>
  <si>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</si>
  <si>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</si>
  <si>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</si>
  <si>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</si>
  <si>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</si>
  <si>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</si>
  <si>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</si>
  <si>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</si>
  <si>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</si>
  <si>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</si>
  <si>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</si>
  <si>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</si>
  <si>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</si>
  <si>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</si>
  <si>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</si>
  <si>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</si>
  <si>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</si>
  <si>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</si>
  <si>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</si>
  <si>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</si>
  <si>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</si>
  <si>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</si>
  <si>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</si>
  <si>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</si>
  <si>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</si>
  <si>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</si>
  <si>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</si>
  <si>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</si>
  <si>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</si>
  <si>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</si>
  <si>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</si>
  <si>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</si>
  <si>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</si>
  <si>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</si>
  <si>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</si>
  <si>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</si>
  <si>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</si>
  <si>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</si>
  <si>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</si>
  <si>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</si>
  <si>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</si>
  <si>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</si>
  <si>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</si>
  <si>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</si>
  <si>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</si>
  <si>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</si>
  <si>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</si>
  <si>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</si>
  <si>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</si>
  <si>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</si>
  <si>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</si>
  <si>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</si>
  <si>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</si>
  <si>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</si>
  <si>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</si>
  <si>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</si>
  <si>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</si>
  <si>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</si>
  <si>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</si>
  <si>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</si>
  <si>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</si>
  <si>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</si>
  <si>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</si>
  <si>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</si>
  <si>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</si>
  <si>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</si>
  <si>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</si>
  <si>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</si>
  <si>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</si>
  <si>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</si>
  <si>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</si>
  <si>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</si>
  <si>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</si>
  <si>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</si>
  <si>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</si>
  <si>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</si>
  <si>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</si>
  <si>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</si>
  <si>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</si>
  <si>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</si>
  <si>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</si>
  <si>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</si>
  <si>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</si>
  <si>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</si>
  <si>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</si>
  <si>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</si>
  <si>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</si>
  <si>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</si>
  <si>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</si>
  <si>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</si>
  <si>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</si>
  <si>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</si>
  <si>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</si>
  <si>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</si>
  <si>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</si>
  <si>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</si>
  <si>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</si>
  <si>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</si>
  <si>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</si>
  <si>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</si>
  <si>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</si>
  <si>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</si>
  <si>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</si>
  <si>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</si>
  <si>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</si>
  <si>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</si>
  <si>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</si>
  <si>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</si>
  <si>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</si>
  <si>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</si>
  <si>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</si>
  <si>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</si>
  <si>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</si>
  <si>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</si>
  <si>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</si>
  <si>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</si>
  <si>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</si>
  <si>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</si>
  <si>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</si>
  <si>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</si>
  <si>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</si>
  <si>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</si>
  <si>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</si>
  <si>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</si>
  <si>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</si>
  <si>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</si>
  <si>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</si>
  <si>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</si>
  <si>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</si>
  <si>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</si>
  <si>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</si>
  <si>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</si>
  <si>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</si>
  <si>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</si>
  <si>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</si>
  <si>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</si>
  <si>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</si>
  <si>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</si>
  <si>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</si>
  <si>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</si>
  <si>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</si>
  <si>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</si>
  <si>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</si>
  <si>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</si>
  <si>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</si>
  <si>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</si>
  <si>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</si>
  <si>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</si>
  <si>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</si>
  <si>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</si>
  <si>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</si>
  <si>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</si>
  <si>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</si>
  <si>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</si>
  <si>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</si>
  <si>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</si>
  <si>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</si>
  <si>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</si>
  <si>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</si>
  <si>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</si>
  <si>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</si>
  <si>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</si>
  <si>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</si>
  <si>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</si>
  <si>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</si>
  <si>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</si>
  <si>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</si>
  <si>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</si>
  <si>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</si>
  <si>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</si>
  <si>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</si>
  <si>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</si>
  <si>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</si>
  <si>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</si>
  <si>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</si>
  <si>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</si>
  <si>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</si>
  <si>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</si>
  <si>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</si>
  <si>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</si>
  <si>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</si>
  <si>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</si>
  <si>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</si>
  <si>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</si>
  <si>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</si>
  <si>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</si>
  <si>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</si>
  <si>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</si>
  <si>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</si>
  <si>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</si>
  <si>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</si>
  <si>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</si>
  <si>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</si>
  <si>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</si>
  <si>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</si>
  <si>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</si>
  <si>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</si>
  <si>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</si>
  <si>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</si>
  <si>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</si>
  <si>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</si>
  <si>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</si>
  <si>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</si>
  <si>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</si>
  <si>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</si>
  <si>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</si>
  <si>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</si>
  <si>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</si>
  <si>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</si>
  <si>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</si>
  <si>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</si>
  <si>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</si>
  <si>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</si>
  <si>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</si>
  <si>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</si>
  <si>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</si>
  <si>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</si>
  <si>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</si>
  <si>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</si>
  <si>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</si>
  <si>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</si>
  <si>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</si>
  <si>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</si>
  <si>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</si>
  <si>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</si>
  <si>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</si>
  <si>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</si>
  <si>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</si>
  <si>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</si>
  <si>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</si>
  <si>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</si>
  <si>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</si>
  <si>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</si>
  <si>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</si>
  <si>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</si>
  <si>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</si>
  <si>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</si>
  <si>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</si>
  <si>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</si>
  <si>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</si>
  <si>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</si>
  <si>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</si>
  <si>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</si>
  <si>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</si>
  <si>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</si>
  <si>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</si>
  <si>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</si>
  <si>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</si>
  <si>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</si>
  <si>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</si>
  <si>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</si>
  <si>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</si>
  <si>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</si>
  <si>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</si>
  <si>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</si>
  <si>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</si>
  <si>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</si>
  <si>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</si>
  <si>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</si>
  <si>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</si>
  <si>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</si>
  <si>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</si>
  <si>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</si>
  <si>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</si>
  <si>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</si>
  <si>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</si>
  <si>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</si>
  <si>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</si>
  <si>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</si>
  <si>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</si>
  <si>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</si>
  <si>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</si>
  <si>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</si>
  <si>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</si>
  <si>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</si>
  <si>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</si>
  <si>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</si>
  <si>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</si>
  <si>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</si>
  <si>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</si>
  <si>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</si>
  <si>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</si>
  <si>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</si>
  <si>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</si>
  <si>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</si>
  <si>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</si>
  <si>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</si>
  <si>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</si>
  <si>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</si>
  <si>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</si>
  <si>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</si>
  <si>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</si>
  <si>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</si>
  <si>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</si>
  <si>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</si>
  <si>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</si>
  <si>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</si>
  <si>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</si>
  <si>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</si>
  <si>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</si>
  <si>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</si>
  <si>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</si>
  <si>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</si>
  <si>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</si>
  <si>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</si>
  <si>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</si>
  <si>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</si>
  <si>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</si>
  <si>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</si>
  <si>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</si>
  <si>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</si>
  <si>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</si>
  <si>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</si>
  <si>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</si>
  <si>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</si>
  <si>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</si>
  <si>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</si>
  <si>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</si>
  <si>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</si>
  <si>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</si>
  <si>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</si>
  <si>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</si>
  <si>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</si>
  <si>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</si>
  <si>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</si>
  <si>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</si>
  <si>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</si>
  <si>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</si>
  <si>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</si>
  <si>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</si>
  <si>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</si>
  <si>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</si>
  <si>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</si>
  <si>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</si>
  <si>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</si>
  <si>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</si>
  <si>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</si>
  <si>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</si>
  <si>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</si>
  <si>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</si>
  <si>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</si>
  <si>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</si>
  <si>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</si>
  <si>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</si>
  <si>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</si>
  <si>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</si>
  <si>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</si>
  <si>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</si>
  <si>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</si>
  <si>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</si>
  <si>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</si>
  <si>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</si>
  <si>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</si>
  <si>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</si>
  <si>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</si>
  <si>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</si>
  <si>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</si>
  <si>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</si>
  <si>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</si>
  <si>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</si>
  <si>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</si>
  <si>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</si>
  <si>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</si>
  <si>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</si>
  <si>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</si>
  <si>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</si>
  <si>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</si>
  <si>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</si>
  <si>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</si>
  <si>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</si>
  <si>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</si>
  <si>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</si>
  <si>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</si>
  <si>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</si>
  <si>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</si>
  <si>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</si>
  <si>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</si>
  <si>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</si>
  <si>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</si>
  <si>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</si>
  <si>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</si>
  <si>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</si>
  <si>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</si>
  <si>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</si>
  <si>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</si>
  <si>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</si>
  <si>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</si>
  <si>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</si>
  <si>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</si>
  <si>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</si>
  <si>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</si>
  <si>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</si>
  <si>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</si>
  <si>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</si>
  <si>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</si>
  <si>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</si>
  <si>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</si>
  <si>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</si>
  <si>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</si>
  <si>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</si>
  <si>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</si>
  <si>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</si>
  <si>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</si>
  <si>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</si>
  <si>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</si>
  <si>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</si>
  <si>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</si>
  <si>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</si>
  <si>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</si>
  <si>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</si>
  <si>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</si>
  <si>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</si>
  <si>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</si>
  <si>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</si>
  <si>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</si>
  <si>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</si>
  <si>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</si>
  <si>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</si>
  <si>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</si>
  <si>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</si>
  <si>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</si>
  <si>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</si>
  <si>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</si>
  <si>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</si>
  <si>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</si>
  <si>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</si>
  <si>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</si>
  <si>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</si>
  <si>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</si>
  <si>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</si>
  <si>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</si>
  <si>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</si>
  <si>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</si>
  <si>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</si>
  <si>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</si>
  <si>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</si>
  <si>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</si>
  <si>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</si>
  <si>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</si>
  <si>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</si>
  <si>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</si>
  <si>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</si>
  <si>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</si>
  <si>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</si>
  <si>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</si>
  <si>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</si>
  <si>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</si>
  <si>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</si>
  <si>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</si>
  <si>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</si>
  <si>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</si>
  <si>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</si>
  <si>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</si>
  <si>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</si>
  <si>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</si>
  <si>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</si>
  <si>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</si>
  <si>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</si>
  <si>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</si>
  <si>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</si>
  <si>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</si>
  <si>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</si>
  <si>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</si>
  <si>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</si>
  <si>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</si>
  <si>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</si>
  <si>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</si>
  <si>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</si>
  <si>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</si>
  <si>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</si>
  <si>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</si>
  <si>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</si>
  <si>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</si>
  <si>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</si>
  <si>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</si>
  <si>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</si>
  <si>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</si>
  <si>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</si>
  <si>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</si>
  <si>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</si>
  <si>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</si>
  <si>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</si>
  <si>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</si>
  <si>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</si>
  <si>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</si>
  <si>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</si>
  <si>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</si>
  <si>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</si>
  <si>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</si>
  <si>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</si>
  <si>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</si>
  <si>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</si>
  <si>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</si>
  <si>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</si>
  <si>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</si>
  <si>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</si>
  <si>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</si>
  <si>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</si>
  <si>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</si>
  <si>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</si>
  <si>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</si>
  <si>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</si>
  <si>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</si>
  <si>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</si>
  <si>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</si>
  <si>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</si>
  <si>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</si>
  <si>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</si>
  <si>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</si>
  <si>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</si>
  <si>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</si>
  <si>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</si>
  <si>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</si>
  <si>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</si>
  <si>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</si>
  <si>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</si>
  <si>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</si>
  <si>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</si>
  <si>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</si>
  <si>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</si>
  <si>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</si>
  <si>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</si>
  <si>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</si>
  <si>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</si>
  <si>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</si>
  <si>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</si>
  <si>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</si>
  <si>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</si>
  <si>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</si>
  <si>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</si>
  <si>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</si>
  <si>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</si>
  <si>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</si>
  <si>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</si>
  <si>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</si>
  <si>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</si>
  <si>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</si>
  <si>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</si>
  <si>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</si>
  <si>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</si>
  <si>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</si>
  <si>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</si>
  <si>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</si>
  <si>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</si>
  <si>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</si>
  <si>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</si>
  <si>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</si>
  <si>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</si>
  <si>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</si>
  <si>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</si>
  <si>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</si>
  <si>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</si>
  <si>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</si>
  <si>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</si>
  <si>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</si>
  <si>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</si>
  <si>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</si>
  <si>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</si>
  <si>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</si>
  <si>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</si>
  <si>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</si>
  <si>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</si>
  <si>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</si>
  <si>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</si>
  <si>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</si>
  <si>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</si>
  <si>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</si>
  <si>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</si>
  <si>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</si>
  <si>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</si>
  <si>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</si>
  <si>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</si>
  <si>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</si>
  <si>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</si>
  <si>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</si>
  <si>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</si>
  <si>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</si>
  <si>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</si>
  <si>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</si>
  <si>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</si>
  <si>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</si>
  <si>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</si>
  <si>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</si>
  <si>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</si>
  <si>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</si>
  <si>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</si>
  <si>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</si>
  <si>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</si>
  <si>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</si>
  <si>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</si>
  <si>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</si>
  <si>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</si>
  <si>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</si>
  <si>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</si>
  <si>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</si>
  <si>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</si>
  <si>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</si>
  <si>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</si>
  <si>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</si>
  <si>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</si>
  <si>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</si>
  <si>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</si>
  <si>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</si>
  <si>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</si>
  <si>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</si>
  <si>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</si>
  <si>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</si>
  <si>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</si>
  <si>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</si>
  <si>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</si>
  <si>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</si>
  <si>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</si>
  <si>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</si>
  <si>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</si>
  <si>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</si>
  <si>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</si>
  <si>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</si>
  <si>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</si>
  <si>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</si>
  <si>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</si>
  <si>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</si>
  <si>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</si>
  <si>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</si>
  <si>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</si>
  <si>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</si>
  <si>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</si>
  <si>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</si>
  <si>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</si>
  <si>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</si>
  <si>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</si>
  <si>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</si>
  <si>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</si>
  <si>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</si>
  <si>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</si>
  <si>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</si>
  <si>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</si>
  <si>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</si>
  <si>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</si>
  <si>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</si>
  <si>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</si>
  <si>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</si>
  <si>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</si>
  <si>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</si>
  <si>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</si>
  <si>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</si>
  <si>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</si>
  <si>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</si>
  <si>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</si>
  <si>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</si>
  <si>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</si>
  <si>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</si>
  <si>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</si>
  <si>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</si>
  <si>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</si>
  <si>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</si>
  <si>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</si>
  <si>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</si>
  <si>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</si>
  <si>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</si>
  <si>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</si>
  <si>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</si>
  <si>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</si>
  <si>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</si>
  <si>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</si>
  <si>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</si>
  <si>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</si>
  <si>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</si>
  <si>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</si>
  <si>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</si>
  <si>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</si>
  <si>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</si>
  <si>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</si>
  <si>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</si>
  <si>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</si>
  <si>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</si>
  <si>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</si>
  <si>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</si>
  <si>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</si>
  <si>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</si>
  <si>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</si>
  <si>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</si>
  <si>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</si>
  <si>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</si>
  <si>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</si>
  <si>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</si>
  <si>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</si>
  <si>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</si>
  <si>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</si>
  <si>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</si>
  <si>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</si>
  <si>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</si>
  <si>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</si>
  <si>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</si>
  <si>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</si>
  <si>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</si>
  <si>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</si>
  <si>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</si>
  <si>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</si>
  <si>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</si>
  <si>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</si>
  <si>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</si>
  <si>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</si>
  <si>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</si>
  <si>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</si>
  <si>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</si>
  <si>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</si>
  <si>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</si>
  <si>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</si>
  <si>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</si>
  <si>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</si>
  <si>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</si>
  <si>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</si>
  <si>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</si>
  <si>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</si>
  <si>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</si>
  <si>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</si>
  <si>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</si>
  <si>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</si>
  <si>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</si>
  <si>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</si>
  <si>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</si>
  <si>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</si>
  <si>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</si>
  <si>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</si>
  <si>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</si>
  <si>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</si>
  <si>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</si>
  <si>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</si>
  <si>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</si>
  <si>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</si>
  <si>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</si>
  <si>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</si>
  <si>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</si>
  <si>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</si>
  <si>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</si>
  <si>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</si>
  <si>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</si>
  <si>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</si>
  <si>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</si>
  <si>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</si>
  <si>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</si>
  <si>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</si>
  <si>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</si>
  <si>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</si>
  <si>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</si>
  <si>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</si>
  <si>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</si>
  <si>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</si>
  <si>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</si>
  <si>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</si>
  <si>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</si>
  <si>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</si>
  <si>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</si>
  <si>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</si>
  <si>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</si>
  <si>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</si>
  <si>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</si>
  <si>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</si>
  <si>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</si>
  <si>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</si>
  <si>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</si>
  <si>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</si>
  <si>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</si>
  <si>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</si>
  <si>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</si>
  <si>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</si>
  <si>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</si>
  <si>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</si>
  <si>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</si>
  <si>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</si>
  <si>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</si>
  <si>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</si>
  <si>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</si>
  <si>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</si>
  <si>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</si>
  <si>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</si>
  <si>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</si>
  <si>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</si>
  <si>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</si>
  <si>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</si>
  <si>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</si>
  <si>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</si>
  <si>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</si>
  <si>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</si>
  <si>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</si>
  <si>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</si>
  <si>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</si>
  <si>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</si>
  <si>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</si>
  <si>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</si>
  <si>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</si>
  <si>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</si>
  <si>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</si>
  <si>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</si>
  <si>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</si>
  <si>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</si>
  <si>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</si>
  <si>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</si>
  <si>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</si>
  <si>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</si>
  <si>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</si>
  <si>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</si>
  <si>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</si>
  <si>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</si>
  <si>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</si>
  <si>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</si>
  <si>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</si>
  <si>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</si>
  <si>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</si>
  <si>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</si>
  <si>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</si>
  <si>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</si>
  <si>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</si>
  <si>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</si>
  <si>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</si>
  <si>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</si>
  <si>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</si>
  <si>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</si>
  <si>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</si>
  <si>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</si>
  <si>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</si>
  <si>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</si>
  <si>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</si>
  <si>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</si>
  <si>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</si>
  <si>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</si>
  <si>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</si>
  <si>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</si>
  <si>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</si>
  <si>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</si>
  <si>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</si>
  <si>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</si>
  <si>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</si>
  <si>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</si>
  <si>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</si>
  <si>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</si>
  <si>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</si>
  <si>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</si>
  <si>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</si>
  <si>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</si>
  <si>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</si>
  <si>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</si>
  <si>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</si>
  <si>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</si>
  <si>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</si>
  <si>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</si>
  <si>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</si>
  <si>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</si>
  <si>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</si>
  <si>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</si>
  <si>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</si>
  <si>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</si>
  <si>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</si>
  <si>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</si>
  <si>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</si>
  <si>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</si>
  <si>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</si>
  <si>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</si>
  <si>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</si>
  <si>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</si>
  <si>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</si>
  <si>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</si>
  <si>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</si>
  <si>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</si>
  <si>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</si>
  <si>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</si>
  <si>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</si>
  <si>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</si>
  <si>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</si>
  <si>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</si>
  <si>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</si>
  <si>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</si>
  <si>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</si>
  <si>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</si>
  <si>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</si>
  <si>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</si>
  <si>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</si>
  <si>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</si>
  <si>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</si>
  <si>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</si>
  <si>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</si>
  <si>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</si>
  <si>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</si>
  <si>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</si>
  <si>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</si>
  <si>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</si>
  <si>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</si>
  <si>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</si>
  <si>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</si>
  <si>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</si>
  <si>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</si>
  <si>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</si>
  <si>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</si>
  <si>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</si>
  <si>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</si>
  <si>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</si>
  <si>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</si>
  <si>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</si>
  <si>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</si>
  <si>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</si>
  <si>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</si>
  <si>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</si>
  <si>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</si>
  <si>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</si>
  <si>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</si>
  <si>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</si>
  <si>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</si>
  <si>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</si>
  <si>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</si>
  <si>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</si>
  <si>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</si>
  <si>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</si>
  <si>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</si>
  <si>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</si>
  <si>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</si>
  <si>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</si>
  <si>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</si>
  <si>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</si>
  <si>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</si>
  <si>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</si>
  <si>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</si>
  <si>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</si>
  <si>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</si>
  <si>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</si>
  <si>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</si>
  <si>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</si>
  <si>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</si>
  <si>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</si>
  <si>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</si>
  <si>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</si>
  <si>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</si>
  <si>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</si>
  <si>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</si>
  <si>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</si>
  <si>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</si>
  <si>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</si>
  <si>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</si>
  <si>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</si>
  <si>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</si>
  <si>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</si>
  <si>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</si>
  <si>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</si>
  <si>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</si>
  <si>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</si>
  <si>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</si>
  <si>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</si>
  <si>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</si>
  <si>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</si>
  <si>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</si>
  <si>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</si>
  <si>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</si>
  <si>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</si>
  <si>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</si>
  <si>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</si>
  <si>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</si>
  <si>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</si>
  <si>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</si>
  <si>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</si>
  <si>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</si>
  <si>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</si>
  <si>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</si>
  <si>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</si>
  <si>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</si>
  <si>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</si>
  <si>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</si>
  <si>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</si>
  <si>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</si>
  <si>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</si>
  <si>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</si>
  <si>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</si>
  <si>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</si>
  <si>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</si>
  <si>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</si>
  <si>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</si>
  <si>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</si>
  <si>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</si>
  <si>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</si>
  <si>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</si>
  <si>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</si>
  <si>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</si>
  <si>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</si>
  <si>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</si>
  <si>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</si>
  <si>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</si>
  <si>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</si>
  <si>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</si>
  <si>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</si>
  <si>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</si>
  <si>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</si>
  <si>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</si>
  <si>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</si>
  <si>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</si>
  <si>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</si>
  <si>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</si>
  <si>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</si>
  <si>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</si>
  <si>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</si>
  <si>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</si>
  <si>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</si>
  <si>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</si>
  <si>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</si>
  <si>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</si>
  <si>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</si>
  <si>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</si>
  <si>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</si>
  <si>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</si>
  <si>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</si>
  <si>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</si>
  <si>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</si>
  <si>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</si>
  <si>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</si>
  <si>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</si>
  <si>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</si>
  <si>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</si>
  <si>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</si>
  <si>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</si>
  <si>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</si>
  <si>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</si>
  <si>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</si>
  <si>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</si>
  <si>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</si>
  <si>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</si>
  <si>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</si>
  <si>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</si>
  <si>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</si>
  <si>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</si>
  <si>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</si>
  <si>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</si>
  <si>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</si>
  <si>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</si>
  <si>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</si>
  <si>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</si>
  <si>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</si>
  <si>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</si>
  <si>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</si>
  <si>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</si>
  <si>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</si>
  <si>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</si>
  <si>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</si>
  <si>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</si>
  <si>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</si>
  <si>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</si>
  <si>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</si>
  <si>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</si>
  <si>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</si>
  <si>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</si>
  <si>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</si>
  <si>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</si>
  <si>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</si>
  <si>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</si>
  <si>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</si>
  <si>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</si>
  <si>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</si>
  <si>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</si>
  <si>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</si>
  <si>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</si>
  <si>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</si>
  <si>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</si>
  <si>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</si>
  <si>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</si>
  <si>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</si>
  <si>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</si>
  <si>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</si>
  <si>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</si>
  <si>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</si>
  <si>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</si>
  <si>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</si>
  <si>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</si>
  <si>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</si>
  <si>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</si>
  <si>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</si>
  <si>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</si>
  <si>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</si>
  <si>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</si>
  <si>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</si>
  <si>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</si>
  <si>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</si>
  <si>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</si>
  <si>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</si>
  <si>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</si>
  <si>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</si>
  <si>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</si>
  <si>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</si>
  <si>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</si>
  <si>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</si>
  <si>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</si>
  <si>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</si>
  <si>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</si>
  <si>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</si>
  <si>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</si>
  <si>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</si>
  <si>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</si>
  <si>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</si>
  <si>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</si>
  <si>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</si>
  <si>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</si>
  <si>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</si>
  <si>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</si>
  <si>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</si>
  <si>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</si>
  <si>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</si>
  <si>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</si>
  <si>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</si>
  <si>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</si>
  <si>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</si>
  <si>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</si>
  <si>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</si>
  <si>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</si>
  <si>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</si>
  <si>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</si>
  <si>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</si>
  <si>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</si>
  <si>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</si>
  <si>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</si>
  <si>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</si>
  <si>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</si>
  <si>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</si>
  <si>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</si>
  <si>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</si>
  <si>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</si>
  <si>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</si>
  <si>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</si>
  <si>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</si>
  <si>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</si>
  <si>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</si>
  <si>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</si>
  <si>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</si>
  <si>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</si>
  <si>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</si>
  <si>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</si>
  <si>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</si>
  <si>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</si>
  <si>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</si>
  <si>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</si>
  <si>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</si>
  <si>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</si>
  <si>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</si>
  <si>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</si>
  <si>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</si>
  <si>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</si>
  <si>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</si>
  <si>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</si>
  <si>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</si>
  <si>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</si>
  <si>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</si>
  <si>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</si>
  <si>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</si>
  <si>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</si>
  <si>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</si>
  <si>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</si>
  <si>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</si>
  <si>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</si>
  <si>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</si>
  <si>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</si>
  <si>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</si>
  <si>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</si>
  <si>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</si>
  <si>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</si>
  <si>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</si>
  <si>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</si>
  <si>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</si>
  <si>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</si>
  <si>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</si>
  <si>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</si>
  <si>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</si>
  <si>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</si>
  <si>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</si>
  <si>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</si>
  <si>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</si>
  <si>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</si>
  <si>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</si>
  <si>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</si>
  <si>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</si>
  <si>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</si>
  <si>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</si>
  <si>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</si>
  <si>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</si>
  <si>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</si>
  <si>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</si>
  <si>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</si>
  <si>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</si>
  <si>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</si>
  <si>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</si>
  <si>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</si>
  <si>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</si>
  <si>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</si>
  <si>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</si>
  <si>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</si>
  <si>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</si>
  <si>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</si>
  <si>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</si>
  <si>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</si>
  <si>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</si>
  <si>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</si>
  <si>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</si>
  <si>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</si>
  <si>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</si>
  <si>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</si>
  <si>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</si>
  <si>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</si>
  <si>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</si>
  <si>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</si>
  <si>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</si>
  <si>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</si>
  <si>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</si>
  <si>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</si>
  <si>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</si>
  <si>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</si>
  <si>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</si>
  <si>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</si>
  <si>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</si>
  <si>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</si>
  <si>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</si>
  <si>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</si>
  <si>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</si>
  <si>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</si>
  <si>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</si>
  <si>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</si>
  <si>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</si>
  <si>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</si>
  <si>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</si>
  <si>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</si>
  <si>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</si>
  <si>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</si>
  <si>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</si>
  <si>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</si>
  <si>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</si>
  <si>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</si>
  <si>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</si>
  <si>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</si>
  <si>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</si>
  <si>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</si>
  <si>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</si>
  <si>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</si>
  <si>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</si>
  <si>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</si>
  <si>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</si>
  <si>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</si>
  <si>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</si>
  <si>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</si>
  <si>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</si>
  <si>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</si>
  <si>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</si>
  <si>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</si>
  <si>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</si>
  <si>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</si>
  <si>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</si>
  <si>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</si>
  <si>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</si>
  <si>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</si>
  <si>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</si>
  <si>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</si>
  <si>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</si>
  <si>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</si>
  <si>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</si>
  <si>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</si>
  <si>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</si>
  <si>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</si>
  <si>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</si>
  <si>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</si>
  <si>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</si>
  <si>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</si>
  <si>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</si>
  <si>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</si>
  <si>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</si>
  <si>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</si>
  <si>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</si>
  <si>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</si>
  <si>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</si>
  <si>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</si>
  <si>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</si>
  <si>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</si>
  <si>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</si>
  <si>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</si>
  <si>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</si>
  <si>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</si>
  <si>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</si>
  <si>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</si>
  <si>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</si>
  <si>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</si>
  <si>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</si>
  <si>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</si>
  <si>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</si>
  <si>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</si>
  <si>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</si>
  <si>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</si>
  <si>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</si>
  <si>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</si>
  <si>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</si>
  <si>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</si>
  <si>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</si>
  <si>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</si>
  <si>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</si>
  <si>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</si>
  <si>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</si>
  <si>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</si>
  <si>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</si>
  <si>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</si>
  <si>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</si>
  <si>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</si>
  <si>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</si>
  <si>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</si>
  <si>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</si>
  <si>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</si>
  <si>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</si>
  <si>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</si>
  <si>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</si>
  <si>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</si>
  <si>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</si>
  <si>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</si>
  <si>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</si>
  <si>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</si>
  <si>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</si>
  <si>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</si>
  <si>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</si>
  <si>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</si>
  <si>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</si>
  <si>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</si>
  <si>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</si>
  <si>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</si>
  <si>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</si>
  <si>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</si>
  <si>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</si>
  <si>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</si>
  <si>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</si>
  <si>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</si>
  <si>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</si>
  <si>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</si>
  <si>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</si>
  <si>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</si>
  <si>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</si>
  <si>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</si>
  <si>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</si>
  <si>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</si>
  <si>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</si>
  <si>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</si>
  <si>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</si>
  <si>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</si>
  <si>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</si>
  <si>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</si>
  <si>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</si>
  <si>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</si>
  <si>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</si>
  <si>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</si>
  <si>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</si>
  <si>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</si>
  <si>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</si>
  <si>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</si>
  <si>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</si>
  <si>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</si>
  <si>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</si>
  <si>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</si>
  <si>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</si>
  <si>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</si>
  <si>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</si>
  <si>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</si>
  <si>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</si>
  <si>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</si>
  <si>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</si>
  <si>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</si>
  <si>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</si>
  <si>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</si>
  <si>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</si>
  <si>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</si>
  <si>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</si>
  <si>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</si>
  <si>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</si>
  <si>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</si>
  <si>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</si>
  <si>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</si>
  <si>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</si>
  <si>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</si>
  <si>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</si>
  <si>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</si>
  <si>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</si>
  <si>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</si>
  <si>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</si>
  <si>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</si>
  <si>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</si>
  <si>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</si>
  <si>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</si>
  <si>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</si>
  <si>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</si>
  <si>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</si>
  <si>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</si>
  <si>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</si>
  <si>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</si>
  <si>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</si>
  <si>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</si>
  <si>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</si>
  <si>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</si>
  <si>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</si>
  <si>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</si>
  <si>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</si>
  <si>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</si>
  <si>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</si>
  <si>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</si>
  <si>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</si>
  <si>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</si>
  <si>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</si>
  <si>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</si>
  <si>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</si>
  <si>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</si>
  <si>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</si>
  <si>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</si>
  <si>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</si>
  <si>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</si>
  <si>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</si>
  <si>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</si>
  <si>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</si>
  <si>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</si>
  <si>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</si>
  <si>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</si>
  <si>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</si>
  <si>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</si>
  <si>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</si>
  <si>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</si>
  <si>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</si>
  <si>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</si>
  <si>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</si>
  <si>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</si>
  <si>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</si>
  <si>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</si>
  <si>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</si>
  <si>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</si>
  <si>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</si>
  <si>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</si>
  <si>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</si>
  <si>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</si>
  <si>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</si>
  <si>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</si>
  <si>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</si>
  <si>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</si>
  <si>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</si>
  <si>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</si>
  <si>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</si>
  <si>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</si>
  <si>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</si>
  <si>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</si>
  <si>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</si>
  <si>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</si>
  <si>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</si>
  <si>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</si>
  <si>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</si>
  <si>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</si>
  <si>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</si>
  <si>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</si>
  <si>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</si>
  <si>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</si>
  <si>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</si>
  <si>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</si>
  <si>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</si>
  <si>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</si>
  <si>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</si>
  <si>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</si>
  <si>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</si>
  <si>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</si>
  <si>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</si>
  <si>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</si>
  <si>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</si>
  <si>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</si>
  <si>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</si>
  <si>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</si>
  <si>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</si>
  <si>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</si>
  <si>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</si>
  <si>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</si>
  <si>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</si>
  <si>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</si>
  <si>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</si>
  <si>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</si>
  <si>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</si>
  <si>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</si>
  <si>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</si>
  <si>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</si>
  <si>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</si>
  <si>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</si>
  <si>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</si>
  <si>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</si>
  <si>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</si>
  <si>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</si>
  <si>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</si>
  <si>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</si>
  <si>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</si>
  <si>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</si>
  <si>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</si>
  <si>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</si>
  <si>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</si>
  <si>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</si>
  <si>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</si>
  <si>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</si>
  <si>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</si>
  <si>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</si>
  <si>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</si>
  <si>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</si>
  <si>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</si>
  <si>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</si>
  <si>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</si>
  <si>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</si>
  <si>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</si>
  <si>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</si>
  <si>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</si>
  <si>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</si>
  <si>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</si>
  <si>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</si>
  <si>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</si>
  <si>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</si>
  <si>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</si>
  <si>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</si>
  <si>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</si>
  <si>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</si>
  <si>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</si>
  <si>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</si>
  <si>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</si>
  <si>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</si>
  <si>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</si>
  <si>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</si>
  <si>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</si>
  <si>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</si>
  <si>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</si>
  <si>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</si>
  <si>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</si>
  <si>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</si>
  <si>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</si>
  <si>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</si>
  <si>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</si>
  <si>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</si>
  <si>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</si>
  <si>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</si>
  <si>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</si>
  <si>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</si>
  <si>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</si>
  <si>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</si>
  <si>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</si>
  <si>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</si>
  <si>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</si>
  <si>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</si>
  <si>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</si>
  <si>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</si>
  <si>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</si>
  <si>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</si>
  <si>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</si>
  <si>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</si>
  <si>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</si>
  <si>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</si>
  <si>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</si>
  <si>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</si>
  <si>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</si>
  <si>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</si>
  <si>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</si>
  <si>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</si>
  <si>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</si>
  <si>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</si>
  <si>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</si>
  <si>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</si>
  <si>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</si>
  <si>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</si>
  <si>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</si>
  <si>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</si>
  <si>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</si>
  <si>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</si>
  <si>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</si>
  <si>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</si>
  <si>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</si>
  <si>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</si>
  <si>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</si>
  <si>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</si>
  <si>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</si>
  <si>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</si>
  <si>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</si>
  <si>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</si>
  <si>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</si>
  <si>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</si>
  <si>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</si>
  <si>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</si>
  <si>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</si>
  <si>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</si>
  <si>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</si>
  <si>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</si>
  <si>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</si>
  <si>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</si>
  <si>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</si>
  <si>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</si>
  <si>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</si>
  <si>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</si>
  <si>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</si>
  <si>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</si>
  <si>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</si>
  <si>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</si>
  <si>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</si>
  <si>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</si>
  <si>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</si>
  <si>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</si>
  <si>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</si>
  <si>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</si>
  <si>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</si>
  <si>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</si>
  <si>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</si>
  <si>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</si>
  <si>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</si>
  <si>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</si>
  <si>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</si>
  <si>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</si>
  <si>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</si>
  <si>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</si>
  <si>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</si>
  <si>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</si>
  <si>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</si>
  <si>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</si>
  <si>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</si>
  <si>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</si>
  <si>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</si>
  <si>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</si>
  <si>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</si>
  <si>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</si>
  <si>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</si>
  <si>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</si>
  <si>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</si>
  <si>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</si>
  <si>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</si>
  <si>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</si>
  <si>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</si>
  <si>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</si>
  <si>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</si>
  <si>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</si>
  <si>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</si>
  <si>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</si>
  <si>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</si>
  <si>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</si>
  <si>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</si>
  <si>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</si>
  <si>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</si>
  <si>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</si>
  <si>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</si>
  <si>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</si>
  <si>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</si>
  <si>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</si>
  <si>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</si>
  <si>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</si>
  <si>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</si>
  <si>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</si>
  <si>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</si>
  <si>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</si>
  <si>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</si>
  <si>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</si>
  <si>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</si>
  <si>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</si>
  <si>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</si>
  <si>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</si>
  <si>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</si>
  <si>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</si>
  <si>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</si>
  <si>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</si>
  <si>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</si>
  <si>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</si>
  <si>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</si>
  <si>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</si>
  <si>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</si>
  <si>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</si>
  <si>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</si>
  <si>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</si>
  <si>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</si>
  <si>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</si>
  <si>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</si>
  <si>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</si>
  <si>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</si>
  <si>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</si>
  <si>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</si>
  <si>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</si>
  <si>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</si>
  <si>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</si>
  <si>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</si>
  <si>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</si>
  <si>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</si>
  <si>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</si>
  <si>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</si>
  <si>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</si>
  <si>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</si>
  <si>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</si>
  <si>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</si>
  <si>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</si>
  <si>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</si>
  <si>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</si>
  <si>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</si>
  <si>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</si>
  <si>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</si>
  <si>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</si>
  <si>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</si>
  <si>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</si>
  <si>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</si>
  <si>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</si>
  <si>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</si>
  <si>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</si>
  <si>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</si>
  <si>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</si>
  <si>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</si>
  <si>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</si>
  <si>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</si>
  <si>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</si>
  <si>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</si>
  <si>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</si>
  <si>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</si>
  <si>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</si>
  <si>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</si>
  <si>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</si>
  <si>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</si>
  <si>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</si>
  <si>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</si>
  <si>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</si>
  <si>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</si>
  <si>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</si>
  <si>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</si>
  <si>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</si>
  <si>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</si>
  <si>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</si>
  <si>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</si>
  <si>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</si>
  <si>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</si>
  <si>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</si>
  <si>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</si>
  <si>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</si>
  <si>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</si>
  <si>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</si>
  <si>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</si>
  <si>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</si>
  <si>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</si>
  <si>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</si>
  <si>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</si>
  <si>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</si>
  <si>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</si>
  <si>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</si>
  <si>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</si>
  <si>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</si>
  <si>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</si>
  <si>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</si>
  <si>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</si>
  <si>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</si>
  <si>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</si>
  <si>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</si>
  <si>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</si>
  <si>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</si>
  <si>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</si>
  <si>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</si>
  <si>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</si>
  <si>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</si>
  <si>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</si>
  <si>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</si>
  <si>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</si>
  <si>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</si>
  <si>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</si>
  <si>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</si>
  <si>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</si>
  <si>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</si>
  <si>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</si>
  <si>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</si>
  <si>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</si>
  <si>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</si>
  <si>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</si>
  <si>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</si>
  <si>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</si>
  <si>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</si>
  <si>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</si>
  <si>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</si>
  <si>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</si>
  <si>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</si>
  <si>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</si>
  <si>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</si>
  <si>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</si>
  <si>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</si>
  <si>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</si>
  <si>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</si>
  <si>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</si>
  <si>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</si>
  <si>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</si>
  <si>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</si>
  <si>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</si>
  <si>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</si>
  <si>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</si>
  <si>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</si>
  <si>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</si>
  <si>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</si>
  <si>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</si>
  <si>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</si>
  <si>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</si>
  <si>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</si>
  <si>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</si>
  <si>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</si>
  <si>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</si>
  <si>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</si>
  <si>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</si>
  <si>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</si>
  <si>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</si>
  <si>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</si>
  <si>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</si>
  <si>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</si>
  <si>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</si>
  <si>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</si>
  <si>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</si>
  <si>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</si>
  <si>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</si>
  <si>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</si>
  <si>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</si>
  <si>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</si>
  <si>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</si>
  <si>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</si>
  <si>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</si>
  <si>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</si>
  <si>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</si>
  <si>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</si>
  <si>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</si>
  <si>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</si>
  <si>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</si>
  <si>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</si>
  <si>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</si>
  <si>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</si>
  <si>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</si>
  <si>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</si>
  <si>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</si>
  <si>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</si>
  <si>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</si>
  <si>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</si>
  <si>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</si>
  <si>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</si>
  <si>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</si>
  <si>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</si>
  <si>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</si>
  <si>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</si>
  <si>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</si>
  <si>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</si>
  <si>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</si>
  <si>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</si>
  <si>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</si>
  <si>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</si>
  <si>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</si>
  <si>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</si>
  <si>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</si>
  <si>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</si>
  <si>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</si>
  <si>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</si>
  <si>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</si>
  <si>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</si>
  <si>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</si>
  <si>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</si>
  <si>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</si>
  <si>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</si>
  <si>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</si>
  <si>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</si>
  <si>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</si>
  <si>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</si>
  <si>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</si>
  <si>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</si>
  <si>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</si>
  <si>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</si>
  <si>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</si>
  <si>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</si>
  <si>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</si>
  <si>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</si>
  <si>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</si>
  <si>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</si>
  <si>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</si>
  <si>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</si>
  <si>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</si>
  <si>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</si>
  <si>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</si>
  <si>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</si>
  <si>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</si>
  <si>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</si>
  <si>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</si>
  <si>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</si>
  <si>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</si>
  <si>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</si>
  <si>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</si>
  <si>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</si>
  <si>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</si>
  <si>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</si>
  <si>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</si>
  <si>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</si>
  <si>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</si>
  <si>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</si>
  <si>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</si>
  <si>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</si>
  <si>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</si>
  <si>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</si>
  <si>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</si>
  <si>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</si>
  <si>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</si>
  <si>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</si>
  <si>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</si>
  <si>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</si>
  <si>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</si>
  <si>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</si>
  <si>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</si>
  <si>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</si>
  <si>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</si>
  <si>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</si>
  <si>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</si>
  <si>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</si>
  <si>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</si>
  <si>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</si>
  <si>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</si>
  <si>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</si>
  <si>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</si>
  <si>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</si>
  <si>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</si>
  <si>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</si>
  <si>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</si>
  <si>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</si>
  <si>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</si>
  <si>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</si>
  <si>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</si>
  <si>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</si>
  <si>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</si>
  <si>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</si>
  <si>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</si>
  <si>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</si>
  <si>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</si>
  <si>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</si>
  <si>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</si>
  <si>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</si>
  <si>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</si>
  <si>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</si>
  <si>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</si>
  <si>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</si>
  <si>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</si>
  <si>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</si>
  <si>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</si>
  <si>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</si>
  <si>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</si>
  <si>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</si>
  <si>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</si>
  <si>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</si>
  <si>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</si>
  <si>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</si>
  <si>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</si>
  <si>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</si>
  <si>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</si>
  <si>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</si>
  <si>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</si>
  <si>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</si>
  <si>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</si>
  <si>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</si>
  <si>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</si>
  <si>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</si>
  <si>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</si>
  <si>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</si>
  <si>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</si>
  <si>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</si>
  <si>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</si>
  <si>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</si>
  <si>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</si>
  <si>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</si>
  <si>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</si>
  <si>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</si>
  <si>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</si>
  <si>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</si>
  <si>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</si>
  <si>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</si>
  <si>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</si>
  <si>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</si>
  <si>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</si>
  <si>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</si>
  <si>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</si>
  <si>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</si>
  <si>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</si>
  <si>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</si>
  <si>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</si>
  <si>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</si>
  <si>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</si>
  <si>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</si>
  <si>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</si>
  <si>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</si>
  <si>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</si>
  <si>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</si>
  <si>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</si>
  <si>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</si>
  <si>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</si>
  <si>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</si>
  <si>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</si>
  <si>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</si>
  <si>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</si>
  <si>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</si>
  <si>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</si>
  <si>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</si>
  <si>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</si>
  <si>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</si>
  <si>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</si>
  <si>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</si>
  <si>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</si>
  <si>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</si>
  <si>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</si>
  <si>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</si>
  <si>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</si>
  <si>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</si>
  <si>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</si>
  <si>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</si>
  <si>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</si>
  <si>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</si>
  <si>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</si>
  <si>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</si>
  <si>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</si>
  <si>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</si>
  <si>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</si>
  <si>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</si>
  <si>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</si>
  <si>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</si>
  <si>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</si>
  <si>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</si>
  <si>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</si>
  <si>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</si>
  <si>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</si>
  <si>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</si>
  <si>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</si>
  <si>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</si>
  <si>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</si>
  <si>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</si>
  <si>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</si>
  <si>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</si>
  <si>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</si>
  <si>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</si>
  <si>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</si>
  <si>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</si>
  <si>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</si>
  <si>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</si>
  <si>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</si>
  <si>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</si>
  <si>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</si>
  <si>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</si>
  <si>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</si>
  <si>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</si>
  <si>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</si>
  <si>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</si>
  <si>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</si>
  <si>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</si>
  <si>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</si>
  <si>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</si>
  <si>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</si>
  <si>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</si>
  <si>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</si>
  <si>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</si>
  <si>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</si>
  <si>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</si>
  <si>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</si>
  <si>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</si>
  <si>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</si>
  <si>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</si>
  <si>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</si>
  <si>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</si>
  <si>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</si>
  <si>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</si>
  <si>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</si>
  <si>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</si>
  <si>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</si>
  <si>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</si>
  <si>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</si>
  <si>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</si>
  <si>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</si>
  <si>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</si>
  <si>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</si>
  <si>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</si>
  <si>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</si>
  <si>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</si>
  <si>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</si>
  <si>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</si>
  <si>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</si>
  <si>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</si>
  <si>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</si>
  <si>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</si>
  <si>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</si>
  <si>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</si>
  <si>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</si>
  <si>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</si>
  <si>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</si>
  <si>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</si>
  <si>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</si>
  <si>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</si>
  <si>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</si>
  <si>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</si>
  <si>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</si>
  <si>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</si>
  <si>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</si>
  <si>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</si>
  <si>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</si>
  <si>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</si>
  <si>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</si>
  <si>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</si>
  <si>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</si>
  <si>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</si>
  <si>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</si>
  <si>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</si>
  <si>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</si>
  <si>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</si>
  <si>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</si>
  <si>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</si>
  <si>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</si>
  <si>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</si>
  <si>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</si>
  <si>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</si>
  <si>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</si>
  <si>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</si>
  <si>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</si>
  <si>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</si>
  <si>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</si>
  <si>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</si>
  <si>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</si>
  <si>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</si>
  <si>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</si>
  <si>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</si>
  <si>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</si>
  <si>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</si>
  <si>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</si>
  <si>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</si>
  <si>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</si>
  <si>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</si>
  <si>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</si>
  <si>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</si>
  <si>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</si>
  <si>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</si>
  <si>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</si>
  <si>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</si>
  <si>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</si>
  <si>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</si>
  <si>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</si>
  <si>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</si>
  <si>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</si>
  <si>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</si>
  <si>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</si>
  <si>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</si>
  <si>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</si>
  <si>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</si>
  <si>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</si>
  <si>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</si>
  <si>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</si>
  <si>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</si>
  <si>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</si>
  <si>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</si>
  <si>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</si>
  <si>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</si>
  <si>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</si>
  <si>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</si>
  <si>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</si>
  <si>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</si>
  <si>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</si>
  <si>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</si>
  <si>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</si>
  <si>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</si>
  <si>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</si>
  <si>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</si>
  <si>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</si>
  <si>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</si>
  <si>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</si>
  <si>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</si>
  <si>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</si>
  <si>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</si>
  <si>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</si>
  <si>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</si>
  <si>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</si>
  <si>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</si>
  <si>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</si>
  <si>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</si>
  <si>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</si>
  <si>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</si>
  <si>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</si>
  <si>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</si>
  <si>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</si>
  <si>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</si>
  <si>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</si>
  <si>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</si>
  <si>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</si>
  <si>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</si>
  <si>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</si>
  <si>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</si>
  <si>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</si>
  <si>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</si>
  <si>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</si>
  <si>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</si>
  <si>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</si>
  <si>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</si>
  <si>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</si>
  <si>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</si>
  <si>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</si>
  <si>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</si>
  <si>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</si>
  <si>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</si>
  <si>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</si>
  <si>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</si>
  <si>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</si>
  <si>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</si>
  <si>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</si>
  <si>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</si>
  <si>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</si>
  <si>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</si>
  <si>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</si>
  <si>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</si>
  <si>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</si>
  <si>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</si>
  <si>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</si>
  <si>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</si>
  <si>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</si>
  <si>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</si>
  <si>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</si>
  <si>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</si>
  <si>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</si>
  <si>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</si>
  <si>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</si>
  <si>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</si>
  <si>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</si>
  <si>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</si>
  <si>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</si>
  <si>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</si>
  <si>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</si>
  <si>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</si>
  <si>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</si>
  <si>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</si>
  <si>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</si>
  <si>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</si>
  <si>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</si>
  <si>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</si>
  <si>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</si>
  <si>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</si>
  <si>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</si>
  <si>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</si>
  <si>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</si>
  <si>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</si>
  <si>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</si>
  <si>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</si>
  <si>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</si>
  <si>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</si>
  <si>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</si>
  <si>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</si>
  <si>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</si>
  <si>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</si>
  <si>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</si>
  <si>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</si>
  <si>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</si>
  <si>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</si>
  <si>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</si>
  <si>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</si>
  <si>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</si>
  <si>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</si>
  <si>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</si>
  <si>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</si>
  <si>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</si>
  <si>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</si>
  <si>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</si>
  <si>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</si>
  <si>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</si>
  <si>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</si>
  <si>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</si>
  <si>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</si>
  <si>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</si>
  <si>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</si>
  <si>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</si>
  <si>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</si>
  <si>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</si>
  <si>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</si>
  <si>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</si>
  <si>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</si>
  <si>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</si>
  <si>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</si>
  <si>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</si>
  <si>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</si>
  <si>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</si>
  <si>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</si>
  <si>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</si>
  <si>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</si>
  <si>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</si>
  <si>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</si>
  <si>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</si>
  <si>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</si>
  <si>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</si>
  <si>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</si>
  <si>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</si>
  <si>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</si>
  <si>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</si>
  <si>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</si>
  <si>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</si>
  <si>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</si>
  <si>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</si>
  <si>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</si>
  <si>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</si>
  <si>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</si>
  <si>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</si>
  <si>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</si>
  <si>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</si>
  <si>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</si>
  <si>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</si>
  <si>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</si>
  <si>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</si>
  <si>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</si>
  <si>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</si>
  <si>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</si>
  <si>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</si>
  <si>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</si>
  <si>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</si>
  <si>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</si>
  <si>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</si>
  <si>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</si>
  <si>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</si>
  <si>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</si>
  <si>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</si>
  <si>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</si>
  <si>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</si>
  <si>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</si>
  <si>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</si>
  <si>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</si>
  <si>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</si>
  <si>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</si>
  <si>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</si>
  <si>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</si>
  <si>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</si>
  <si>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</si>
  <si>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</si>
  <si>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</si>
  <si>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</si>
  <si>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</si>
  <si>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</si>
  <si>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</si>
  <si>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</si>
  <si>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</si>
  <si>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</si>
  <si>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</si>
  <si>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</si>
  <si>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</si>
  <si>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</si>
  <si>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</si>
  <si>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</si>
  <si>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</si>
  <si>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</si>
  <si>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</si>
  <si>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</si>
  <si>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</si>
  <si>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</si>
  <si>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</si>
  <si>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</si>
  <si>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</si>
  <si>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</si>
  <si>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</si>
  <si>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</si>
  <si>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</si>
  <si>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</si>
  <si>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</si>
  <si>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</si>
  <si>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</si>
  <si>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</si>
  <si>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</si>
  <si>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</si>
  <si>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</si>
  <si>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</si>
  <si>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</si>
  <si>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</si>
  <si>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</si>
  <si>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</si>
  <si>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</si>
  <si>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</si>
  <si>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</si>
  <si>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</si>
  <si>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</si>
  <si>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</si>
  <si>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</si>
  <si>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</si>
  <si>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</si>
  <si>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</si>
  <si>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</si>
  <si>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</si>
  <si>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</si>
  <si>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</si>
  <si>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</si>
  <si>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</si>
  <si>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</si>
  <si>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</si>
  <si>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</si>
  <si>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</si>
  <si>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</si>
  <si>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</si>
  <si>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</si>
  <si>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</si>
  <si>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</si>
  <si>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</si>
  <si>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</si>
  <si>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</si>
  <si>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</si>
  <si>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</si>
  <si>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</si>
  <si>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</si>
  <si>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</si>
  <si>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</si>
  <si>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</si>
  <si>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</si>
  <si>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</si>
  <si>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</si>
  <si>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</si>
  <si>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</si>
  <si>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</si>
  <si>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</si>
  <si>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</si>
  <si>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</si>
  <si>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</si>
  <si>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</si>
  <si>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</si>
  <si>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</si>
  <si>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</si>
  <si>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</si>
  <si>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</si>
  <si>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</si>
  <si>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</si>
  <si>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</si>
  <si>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</si>
  <si>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</si>
  <si>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</si>
  <si>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</si>
  <si>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</si>
  <si>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</si>
  <si>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</si>
  <si>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</si>
  <si>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</si>
  <si>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</si>
  <si>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</si>
  <si>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</si>
  <si>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</si>
  <si>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</si>
  <si>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</si>
  <si>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</si>
  <si>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</si>
  <si>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</si>
  <si>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</si>
  <si>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</si>
  <si>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</si>
  <si>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</si>
  <si>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</si>
  <si>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</si>
  <si>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</si>
  <si>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</si>
  <si>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</si>
  <si>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</si>
  <si>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</si>
  <si>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</si>
  <si>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</si>
  <si>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</si>
  <si>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</si>
  <si>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</si>
  <si>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</si>
  <si>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</si>
  <si>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</si>
  <si>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</si>
  <si>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</si>
  <si>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</si>
  <si>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</si>
  <si>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</si>
  <si>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</si>
  <si>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</si>
  <si>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</si>
  <si>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</si>
  <si>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</si>
  <si>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</si>
  <si>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</si>
  <si>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</si>
  <si>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</si>
  <si>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</si>
  <si>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</si>
  <si>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</si>
  <si>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</si>
  <si>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</si>
  <si>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</si>
  <si>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</si>
  <si>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</si>
  <si>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</si>
  <si>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</si>
  <si>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</si>
  <si>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</si>
  <si>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</si>
  <si>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</si>
  <si>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</si>
  <si>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</si>
  <si>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</si>
  <si>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</si>
  <si>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</si>
  <si>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</si>
  <si>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</si>
  <si>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</si>
  <si>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</si>
  <si>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</si>
  <si>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</si>
  <si>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</si>
  <si>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</si>
  <si>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</si>
  <si>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</si>
  <si>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</si>
  <si>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</si>
  <si>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</si>
  <si>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</si>
  <si>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</si>
  <si>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</si>
  <si>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</si>
  <si>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</si>
  <si>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</si>
  <si>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</si>
  <si>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</si>
  <si>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</si>
  <si>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</si>
  <si>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</si>
  <si>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</si>
  <si>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</si>
  <si>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</si>
  <si>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</si>
  <si>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</si>
  <si>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</si>
  <si>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</si>
  <si>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</si>
  <si>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</si>
  <si>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</si>
  <si>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</si>
  <si>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</si>
  <si>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</si>
  <si>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</si>
  <si>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</si>
  <si>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</si>
  <si>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</si>
  <si>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</si>
  <si>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</si>
  <si>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</si>
  <si>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</si>
  <si>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</si>
  <si>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</si>
  <si>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</si>
  <si>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</si>
  <si>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</si>
  <si>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</si>
  <si>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</si>
  <si>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</si>
  <si>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</si>
  <si>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</si>
  <si>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</si>
  <si>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</si>
  <si>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</si>
  <si>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</si>
  <si>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</si>
  <si>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</si>
  <si>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</si>
  <si>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</si>
  <si>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</si>
  <si>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</si>
  <si>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</si>
  <si>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</si>
  <si>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</si>
  <si>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</si>
  <si>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</si>
  <si>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</si>
  <si>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</si>
  <si>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</si>
  <si>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</si>
  <si>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</si>
  <si>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</si>
  <si>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</si>
  <si>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</si>
  <si>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</si>
  <si>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</si>
  <si>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</si>
  <si>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</si>
  <si>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</si>
  <si>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</si>
  <si>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</si>
  <si>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</si>
  <si>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</si>
  <si>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</si>
  <si>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</si>
  <si>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</si>
  <si>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</si>
  <si>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</si>
  <si>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</si>
  <si>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</si>
  <si>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</si>
  <si>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</si>
  <si>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</si>
  <si>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</si>
  <si>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</si>
  <si>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</si>
  <si>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</si>
  <si>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</si>
  <si>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</si>
  <si>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</si>
  <si>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</si>
  <si>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</si>
  <si>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</si>
  <si>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</si>
  <si>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</si>
  <si>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</si>
  <si>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</si>
  <si>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</si>
  <si>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</si>
  <si>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</si>
  <si>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</si>
  <si>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</si>
  <si>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</si>
  <si>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</si>
  <si>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</si>
  <si>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</si>
  <si>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</si>
  <si>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</si>
  <si>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</si>
  <si>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</si>
  <si>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</si>
  <si>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</si>
  <si>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</si>
  <si>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</si>
  <si>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</si>
  <si>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</si>
  <si>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</si>
  <si>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</si>
  <si>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</si>
  <si>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</si>
  <si>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</si>
  <si>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</si>
  <si>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</si>
  <si>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</si>
  <si>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</si>
  <si>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</si>
  <si>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</si>
  <si>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</si>
  <si>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</si>
  <si>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</si>
  <si>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</si>
  <si>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</si>
  <si>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</si>
  <si>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</si>
  <si>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</si>
  <si>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</si>
  <si>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</si>
  <si>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</si>
  <si>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</si>
  <si>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</si>
  <si>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</si>
  <si>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</si>
  <si>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</si>
  <si>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</si>
  <si>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</si>
  <si>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</si>
  <si>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</si>
  <si>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</si>
  <si>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</si>
  <si>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</si>
  <si>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</si>
  <si>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</si>
  <si>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</si>
  <si>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</si>
  <si>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</si>
  <si>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</si>
  <si>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</si>
  <si>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</si>
  <si>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</si>
  <si>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</si>
  <si>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</si>
  <si>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</si>
  <si>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</si>
  <si>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</si>
  <si>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</si>
  <si>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</si>
  <si>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</si>
  <si>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</si>
  <si>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</si>
  <si>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</si>
  <si>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</si>
  <si>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</si>
  <si>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</si>
  <si>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</si>
  <si>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</si>
  <si>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</si>
  <si>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</si>
  <si>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</si>
  <si>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</si>
  <si>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</si>
  <si>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</si>
  <si>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</si>
  <si>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</si>
  <si>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</si>
  <si>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</si>
  <si>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</si>
  <si>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</si>
  <si>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</si>
  <si>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</si>
  <si>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</si>
  <si>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</si>
  <si>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</si>
  <si>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</si>
  <si>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</si>
  <si>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</si>
  <si>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</si>
  <si>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</si>
  <si>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</si>
  <si>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</si>
  <si>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</si>
  <si>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</si>
  <si>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</si>
  <si>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</si>
  <si>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</si>
  <si>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</si>
  <si>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</si>
  <si>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</si>
  <si>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</si>
  <si>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</si>
  <si>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</si>
  <si>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</si>
  <si>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</si>
  <si>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</si>
  <si>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</si>
  <si>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</si>
  <si>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</si>
  <si>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</si>
  <si>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</si>
  <si>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</si>
  <si>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</si>
  <si>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</si>
  <si>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</si>
  <si>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</si>
  <si>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</si>
  <si>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</si>
  <si>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</si>
  <si>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</si>
  <si>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</si>
  <si>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</si>
  <si>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</si>
  <si>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</si>
  <si>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</si>
  <si>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</si>
  <si>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</si>
  <si>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</si>
  <si>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</si>
  <si>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</si>
  <si>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</si>
  <si>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</si>
  <si>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</si>
  <si>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</si>
  <si>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</si>
  <si>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</si>
  <si>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</si>
  <si>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</si>
  <si>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</si>
  <si>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</si>
  <si>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</si>
  <si>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</si>
  <si>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</si>
  <si>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</si>
  <si>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</si>
  <si>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</si>
  <si>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</si>
  <si>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</si>
  <si>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</si>
  <si>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</si>
  <si>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</si>
  <si>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</si>
  <si>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</si>
  <si>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</si>
  <si>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</si>
  <si>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</si>
  <si>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</si>
  <si>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</si>
  <si>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</si>
  <si>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</si>
  <si>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</si>
  <si>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</si>
  <si>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</si>
  <si>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</si>
  <si>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</si>
  <si>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</si>
  <si>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</si>
  <si>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</si>
  <si>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</si>
  <si>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</si>
  <si>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</si>
  <si>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</si>
  <si>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</si>
  <si>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</si>
  <si>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</si>
  <si>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</si>
  <si>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</si>
  <si>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</si>
  <si>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</si>
  <si>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</si>
  <si>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</si>
  <si>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</si>
  <si>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</si>
  <si>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</si>
  <si>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</si>
  <si>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</si>
  <si>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</si>
  <si>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</si>
  <si>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</si>
  <si>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</si>
  <si>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</si>
  <si>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</si>
  <si>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</si>
  <si>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</si>
  <si>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</si>
  <si>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</si>
  <si>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</si>
  <si>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</si>
  <si>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</si>
  <si>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</si>
  <si>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</si>
  <si>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</si>
  <si>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</si>
  <si>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</si>
  <si>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</si>
  <si>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</si>
  <si>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</si>
  <si>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</si>
  <si>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</si>
  <si>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</si>
  <si>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</si>
  <si>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</si>
  <si>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</si>
  <si>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</si>
  <si>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</si>
  <si>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</si>
  <si>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</si>
  <si>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</si>
  <si>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</si>
  <si>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</si>
  <si>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</si>
  <si>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</si>
  <si>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</si>
  <si>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</si>
  <si>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</si>
  <si>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</si>
  <si>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</si>
  <si>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</si>
  <si>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</si>
  <si>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</si>
  <si>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</si>
  <si>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</si>
  <si>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</si>
  <si>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</si>
  <si>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</si>
  <si>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</si>
  <si>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</si>
  <si>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</si>
  <si>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</si>
  <si>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</si>
  <si>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</si>
  <si>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</si>
  <si>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</si>
  <si>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</si>
  <si>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</si>
  <si>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</si>
  <si>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</si>
  <si>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</si>
  <si>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</si>
  <si>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</si>
  <si>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</si>
  <si>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</si>
  <si>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</si>
  <si>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</si>
  <si>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</si>
  <si>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</si>
  <si>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</si>
  <si>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</si>
  <si>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</si>
  <si>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</si>
  <si>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</si>
  <si>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</si>
  <si>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</si>
  <si>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</si>
  <si>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</si>
  <si>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</si>
  <si>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</si>
  <si>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</si>
  <si>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</si>
  <si>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</si>
  <si>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</si>
  <si>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</si>
  <si>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</si>
  <si>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</si>
  <si>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</si>
  <si>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</si>
  <si>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</si>
  <si>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</si>
  <si>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</si>
  <si>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</si>
  <si>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</si>
  <si>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</si>
  <si>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</si>
  <si>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</si>
  <si>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</si>
  <si>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</si>
  <si>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</si>
  <si>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</si>
  <si>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</si>
  <si>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</si>
  <si>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</si>
  <si>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</si>
  <si>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</si>
  <si>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</si>
  <si>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</si>
  <si>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</si>
  <si>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</si>
  <si>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</si>
  <si>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</si>
  <si>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</si>
  <si>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</si>
  <si>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</si>
  <si>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</si>
  <si>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</si>
  <si>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</si>
  <si>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</si>
  <si>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</si>
  <si>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</si>
  <si>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</si>
  <si>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</si>
  <si>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</si>
  <si>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</si>
  <si>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</si>
  <si>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</si>
  <si>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</si>
  <si>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</si>
  <si>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</si>
  <si>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</si>
  <si>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</si>
  <si>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</si>
  <si>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</si>
  <si>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</si>
  <si>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</si>
  <si>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</si>
  <si>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</si>
  <si>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</si>
  <si>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</si>
  <si>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</si>
  <si>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</si>
  <si>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</si>
  <si>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</si>
  <si>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</si>
  <si>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</si>
  <si>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</si>
  <si>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</si>
  <si>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</si>
  <si>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</si>
  <si>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</si>
  <si>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</si>
  <si>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</si>
  <si>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</si>
  <si>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</si>
  <si>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</si>
  <si>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</si>
  <si>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</si>
  <si>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</si>
  <si>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</si>
  <si>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</si>
  <si>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</si>
  <si>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</si>
  <si>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</si>
  <si>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</si>
  <si>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</si>
  <si>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</si>
  <si>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</si>
  <si>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</si>
  <si>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</si>
  <si>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</si>
  <si>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</si>
  <si>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</si>
  <si>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</si>
  <si>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</si>
  <si>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</si>
  <si>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</si>
  <si>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</si>
  <si>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</si>
  <si>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</si>
  <si>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</si>
  <si>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</si>
  <si>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</si>
  <si>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</si>
  <si>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</si>
  <si>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</si>
  <si>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</si>
  <si>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</si>
  <si>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</si>
  <si>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</si>
  <si>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</si>
  <si>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</si>
  <si>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</si>
  <si>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</si>
  <si>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</si>
  <si>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</si>
  <si>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</si>
  <si>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</si>
  <si>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</si>
  <si>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</si>
  <si>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</si>
  <si>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</si>
  <si>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</si>
  <si>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</si>
  <si>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</si>
  <si>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</si>
  <si>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</si>
  <si>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</si>
  <si>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</si>
  <si>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</si>
  <si>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</si>
  <si>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</si>
  <si>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</si>
  <si>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</si>
  <si>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</si>
  <si>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</si>
  <si>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</si>
  <si>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</si>
  <si>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</si>
  <si>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</si>
  <si>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</si>
  <si>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</si>
  <si>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</si>
  <si>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</si>
  <si>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</si>
  <si>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</si>
  <si>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</si>
  <si>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</si>
  <si>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</si>
  <si>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</si>
  <si>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</si>
  <si>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</si>
  <si>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</si>
  <si>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</si>
  <si>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</si>
  <si>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</si>
  <si>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</si>
  <si>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</si>
  <si>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</si>
  <si>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</si>
  <si>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</si>
  <si>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</si>
  <si>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</si>
  <si>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</si>
  <si>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</si>
  <si>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</si>
  <si>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</si>
  <si>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</si>
  <si>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</si>
  <si>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</si>
  <si>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</si>
  <si>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</si>
  <si>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</si>
  <si>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</si>
  <si>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</si>
  <si>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</si>
  <si>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</si>
  <si>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</si>
  <si>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</si>
  <si>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</si>
  <si>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</si>
  <si>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</si>
  <si>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</si>
  <si>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</si>
  <si>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</si>
  <si>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</si>
  <si>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</si>
  <si>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</si>
  <si>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</si>
  <si>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</si>
  <si>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</si>
  <si>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</si>
  <si>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</si>
  <si>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</si>
  <si>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</si>
  <si>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</si>
  <si>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</si>
  <si>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</si>
  <si>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</si>
  <si>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</si>
  <si>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</si>
  <si>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</si>
  <si>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</si>
  <si>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</si>
  <si>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</si>
  <si>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</si>
  <si>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</si>
  <si>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</si>
  <si>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</si>
  <si>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</si>
  <si>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</si>
  <si>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</si>
  <si>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</si>
  <si>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</si>
  <si>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</si>
  <si>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</si>
  <si>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</si>
  <si>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</si>
  <si>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</si>
  <si>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</si>
  <si>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</si>
  <si>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</si>
  <si>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</si>
  <si>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</si>
  <si>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</si>
  <si>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</si>
  <si>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</si>
  <si>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</si>
  <si>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</si>
  <si>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</si>
  <si>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</si>
  <si>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</si>
  <si>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</si>
  <si>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</si>
  <si>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</si>
  <si>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</si>
  <si>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</si>
  <si>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</si>
  <si>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</si>
  <si>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</si>
  <si>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</si>
  <si>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</si>
  <si>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</si>
  <si>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</si>
  <si>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</si>
  <si>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</si>
  <si>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</si>
  <si>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</si>
  <si>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</si>
  <si>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</si>
  <si>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</si>
  <si>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</si>
  <si>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</si>
  <si>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</si>
  <si>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</si>
  <si>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</si>
  <si>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</si>
  <si>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</si>
  <si>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</si>
  <si>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</si>
  <si>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</si>
  <si>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</si>
  <si>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</si>
  <si>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</si>
  <si>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</si>
  <si>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</si>
  <si>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</si>
  <si>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</si>
  <si>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</si>
  <si>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</si>
  <si>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</si>
  <si>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</si>
  <si>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</si>
  <si>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</si>
  <si>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</si>
  <si>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</si>
  <si>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</si>
  <si>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</si>
  <si>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</si>
  <si>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</si>
  <si>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</si>
  <si>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</si>
  <si>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</si>
  <si>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</si>
  <si>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</si>
  <si>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</si>
  <si>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</si>
  <si>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</si>
  <si>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</si>
  <si>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</si>
  <si>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</si>
  <si>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</si>
  <si>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</si>
  <si>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</si>
  <si>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</si>
  <si>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</si>
  <si>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</si>
  <si>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</si>
  <si>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</si>
  <si>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</si>
  <si>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</si>
  <si>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</si>
  <si>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</si>
  <si>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</si>
  <si>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</si>
  <si>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</si>
  <si>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</si>
  <si>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</si>
  <si>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</si>
  <si>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</si>
  <si>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</si>
  <si>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</si>
  <si>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</si>
  <si>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</si>
  <si>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</si>
  <si>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</si>
  <si>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</si>
  <si>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</si>
  <si>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</si>
  <si>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</si>
  <si>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</si>
  <si>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</si>
  <si>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</si>
  <si>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</si>
  <si>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</si>
  <si>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</si>
  <si>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</si>
  <si>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</si>
  <si>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</si>
  <si>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</si>
  <si>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</si>
  <si>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</si>
  <si>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</si>
  <si>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</si>
  <si>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</si>
  <si>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</si>
  <si>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</si>
  <si>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</si>
  <si>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</si>
  <si>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</si>
  <si>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</si>
  <si>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</si>
  <si>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</si>
  <si>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</si>
  <si>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</si>
  <si>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</si>
  <si>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</si>
  <si>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</si>
  <si>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</si>
  <si>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</si>
  <si>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</si>
  <si>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</si>
  <si>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</si>
  <si>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</si>
  <si>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</si>
  <si>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</si>
  <si>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</si>
  <si>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</si>
  <si>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</si>
  <si>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</si>
  <si>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</si>
  <si>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</si>
  <si>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</si>
  <si>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</si>
  <si>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</si>
  <si>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</si>
  <si>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</si>
  <si>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</si>
  <si>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</si>
  <si>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</si>
  <si>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</si>
  <si>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</si>
  <si>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</si>
  <si>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</si>
  <si>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</si>
  <si>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</si>
  <si>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</si>
  <si>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</si>
  <si>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</si>
  <si>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</si>
  <si>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</si>
  <si>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</si>
  <si>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</si>
  <si>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</si>
  <si>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</si>
  <si>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</si>
  <si>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</si>
  <si>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</si>
  <si>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</si>
  <si>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</si>
  <si>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</si>
  <si>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</si>
  <si>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</si>
  <si>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</si>
  <si>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</si>
  <si>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</si>
  <si>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</si>
  <si>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</si>
  <si>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</si>
  <si>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</si>
  <si>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</si>
  <si>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</si>
  <si>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</si>
  <si>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</si>
  <si>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</si>
  <si>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</si>
  <si>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</si>
  <si>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</si>
  <si>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</si>
  <si>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</si>
  <si>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</si>
  <si>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</si>
  <si>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</si>
  <si>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</si>
  <si>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</si>
  <si>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</si>
  <si>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</si>
  <si>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</si>
  <si>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</si>
  <si>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</si>
  <si>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</si>
  <si>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</si>
  <si>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</si>
  <si>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</si>
  <si>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</si>
  <si>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</si>
  <si>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</si>
  <si>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</si>
  <si>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</si>
  <si>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</si>
  <si>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</si>
  <si>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</si>
  <si>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</si>
  <si>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</si>
  <si>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</si>
  <si>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</si>
  <si>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</si>
  <si>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</si>
  <si>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</si>
  <si>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</si>
  <si>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</si>
  <si>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</si>
  <si>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</si>
  <si>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</si>
  <si>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</si>
  <si>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</si>
  <si>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</si>
  <si>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</si>
  <si>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</si>
  <si>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</si>
  <si>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</si>
  <si>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</si>
  <si>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</si>
  <si>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</si>
  <si>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</si>
  <si>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</si>
  <si>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</si>
  <si>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</si>
  <si>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</si>
  <si>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</si>
  <si>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</si>
  <si>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</si>
  <si>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</si>
  <si>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</si>
  <si>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</si>
  <si>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</si>
  <si>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</si>
  <si>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</si>
  <si>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</si>
  <si>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</si>
  <si>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</si>
  <si>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</si>
  <si>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</si>
  <si>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</si>
  <si>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</si>
  <si>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</si>
  <si>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</si>
  <si>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</si>
  <si>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</si>
  <si>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</si>
  <si>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</si>
  <si>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</si>
  <si>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</si>
  <si>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</si>
  <si>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</si>
  <si>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</si>
  <si>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</si>
  <si>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</si>
  <si>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</si>
  <si>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</si>
  <si>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</si>
  <si>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</si>
  <si>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</si>
  <si>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</si>
  <si>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</si>
  <si>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</si>
  <si>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</si>
  <si>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</si>
  <si>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</si>
  <si>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</si>
  <si>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</si>
  <si>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</si>
  <si>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</si>
  <si>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</si>
  <si>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</si>
  <si>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</si>
  <si>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</si>
  <si>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</si>
  <si>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</si>
  <si>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</si>
  <si>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</si>
  <si>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</si>
  <si>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</si>
  <si>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</si>
  <si>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</si>
  <si>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</si>
  <si>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</si>
  <si>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</si>
  <si>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</si>
  <si>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</si>
  <si>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</si>
  <si>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</si>
  <si>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</si>
  <si>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</si>
  <si>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</si>
  <si>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</si>
  <si>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</si>
  <si>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</si>
  <si>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</si>
  <si>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</si>
  <si>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</si>
  <si>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</si>
  <si>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</si>
  <si>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</si>
  <si>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</si>
  <si>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</si>
  <si>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</si>
  <si>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</si>
  <si>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</si>
  <si>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</si>
  <si>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</si>
  <si>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</si>
  <si>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</si>
  <si>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</si>
  <si>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</si>
  <si>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</si>
  <si>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</si>
  <si>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</si>
  <si>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</si>
  <si>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</si>
  <si>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</si>
  <si>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</si>
  <si>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</si>
  <si>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</si>
  <si>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</si>
  <si>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</si>
  <si>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</si>
  <si>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</si>
  <si>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</si>
  <si>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</si>
  <si>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</si>
  <si>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</si>
  <si>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</si>
  <si>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</si>
  <si>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</si>
  <si>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</si>
  <si>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</si>
  <si>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</si>
  <si>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</si>
  <si>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</si>
  <si>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</si>
  <si>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</si>
  <si>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</si>
  <si>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</si>
  <si>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</si>
  <si>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</si>
  <si>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</si>
  <si>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</si>
  <si>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</si>
  <si>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</si>
  <si>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</si>
  <si>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</si>
  <si>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</si>
  <si>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</si>
  <si>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</si>
  <si>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</si>
  <si>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</si>
  <si>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</si>
  <si>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</si>
  <si>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</si>
  <si>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</si>
  <si>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</si>
  <si>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</si>
  <si>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</si>
  <si>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</si>
  <si>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</si>
  <si>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</si>
  <si>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</si>
  <si>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</si>
  <si>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</si>
  <si>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</si>
  <si>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</si>
  <si>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</si>
  <si>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</si>
  <si>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</si>
  <si>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</si>
  <si>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</si>
  <si>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</si>
  <si>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</si>
  <si>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</si>
  <si>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</si>
  <si>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</si>
  <si>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</si>
  <si>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</si>
  <si>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</si>
  <si>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</si>
  <si>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</si>
  <si>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</si>
  <si>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</si>
  <si>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</si>
  <si>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</si>
  <si>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</si>
  <si>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</si>
  <si>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</si>
  <si>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</si>
  <si>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</si>
  <si>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</si>
  <si>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</si>
  <si>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</si>
  <si>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</si>
  <si>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</si>
  <si>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</si>
  <si>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</si>
  <si>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</si>
  <si>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</si>
  <si>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</si>
  <si>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</si>
  <si>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</si>
  <si>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</si>
  <si>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</si>
  <si>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</si>
  <si>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</si>
  <si>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</si>
  <si>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</si>
  <si>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</si>
  <si>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</si>
  <si>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</si>
  <si>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</si>
  <si>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</si>
  <si>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</si>
  <si>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</si>
  <si>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</si>
  <si>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</si>
  <si>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</si>
  <si>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</si>
  <si>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</si>
  <si>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</si>
  <si>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</si>
  <si>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</si>
  <si>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</si>
  <si>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</si>
  <si>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</si>
  <si>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</si>
  <si>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</si>
  <si>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</si>
  <si>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</si>
  <si>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</si>
  <si>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</si>
  <si>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</si>
  <si>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</si>
  <si>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</si>
  <si>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</si>
  <si>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</si>
  <si>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</si>
  <si>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</si>
  <si>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</si>
  <si>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</si>
  <si>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</si>
  <si>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</si>
  <si>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</si>
  <si>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</si>
  <si>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</si>
  <si>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</si>
  <si>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</si>
  <si>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</si>
  <si>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</si>
  <si>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</si>
  <si>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</si>
  <si>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</si>
  <si>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</si>
  <si>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</si>
  <si>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</si>
  <si>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</si>
  <si>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</si>
  <si>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</si>
  <si>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</si>
  <si>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</si>
  <si>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</si>
  <si>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</si>
  <si>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</si>
  <si>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</si>
  <si>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</si>
  <si>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</si>
  <si>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</si>
  <si>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</si>
  <si>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</si>
  <si>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</si>
  <si>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</si>
  <si>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</si>
  <si>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</si>
  <si>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</si>
  <si>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</si>
  <si>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</si>
  <si>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</si>
  <si>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</si>
  <si>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</si>
  <si>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</si>
  <si>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</si>
  <si>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</si>
  <si>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</si>
  <si>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</si>
  <si>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</si>
  <si>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</si>
  <si>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</si>
  <si>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</si>
  <si>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</si>
  <si>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</si>
  <si>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</si>
  <si>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</si>
  <si>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</si>
  <si>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</si>
  <si>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</si>
  <si>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</si>
  <si>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</si>
  <si>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</si>
  <si>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</si>
  <si>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</si>
  <si>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</si>
  <si>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</si>
  <si>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</si>
  <si>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</si>
  <si>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</si>
  <si>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</si>
  <si>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</si>
  <si>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</si>
  <si>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</si>
  <si>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</si>
  <si>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</si>
  <si>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</si>
  <si>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</si>
  <si>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</si>
  <si>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</si>
  <si>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</si>
  <si>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</si>
  <si>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</si>
  <si>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</si>
  <si>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</si>
  <si>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</si>
  <si>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</si>
  <si>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</si>
  <si>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</si>
  <si>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</si>
  <si>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</si>
  <si>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</si>
  <si>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</si>
  <si>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</si>
  <si>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</si>
  <si>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</si>
  <si>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</si>
  <si>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</si>
  <si>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</si>
  <si>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</si>
  <si>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</si>
  <si>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</si>
  <si>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</si>
  <si>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</si>
  <si>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</si>
  <si>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</si>
  <si>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</si>
  <si>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</si>
  <si>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</si>
  <si>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</si>
  <si>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</si>
  <si>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</si>
  <si>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</si>
  <si>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</si>
  <si>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</si>
  <si>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</si>
  <si>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</si>
  <si>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</si>
  <si>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</si>
  <si>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</si>
  <si>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</si>
  <si>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</si>
  <si>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</si>
  <si>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</si>
  <si>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</si>
  <si>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</si>
  <si>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</si>
  <si>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</si>
  <si>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</si>
  <si>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</si>
  <si>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</si>
  <si>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</si>
  <si>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</si>
  <si>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</si>
  <si>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</si>
  <si>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</si>
  <si>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</si>
  <si>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</si>
  <si>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</si>
  <si>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</si>
  <si>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</si>
  <si>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</si>
  <si>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</si>
  <si>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</si>
  <si>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</si>
  <si>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</si>
  <si>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</si>
  <si>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</si>
  <si>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</si>
  <si>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</si>
  <si>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</si>
  <si>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</si>
  <si>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</si>
  <si>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</si>
  <si>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</si>
  <si>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</si>
  <si>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</si>
  <si>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</si>
  <si>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</si>
  <si>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</si>
  <si>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</si>
  <si>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</si>
  <si>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</si>
  <si>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</si>
  <si>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</si>
  <si>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</si>
  <si>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</si>
  <si>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</si>
  <si>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</si>
  <si>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</si>
  <si>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</si>
  <si>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</si>
  <si>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</si>
  <si>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</si>
  <si>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</si>
  <si>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</si>
  <si>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</si>
  <si>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</si>
  <si>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</si>
  <si>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</si>
  <si>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</si>
  <si>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</si>
  <si>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</si>
  <si>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</si>
  <si>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</si>
  <si>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</si>
  <si>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</si>
  <si>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</si>
  <si>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</si>
  <si>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</si>
  <si>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</si>
  <si>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</si>
  <si>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</si>
  <si>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</si>
  <si>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</si>
  <si>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</si>
  <si>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</si>
  <si>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</si>
  <si>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</si>
  <si>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</si>
  <si>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</si>
  <si>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</si>
  <si>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</si>
  <si>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</si>
  <si>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</si>
  <si>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</si>
  <si>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</si>
  <si>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</si>
  <si>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</si>
  <si>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</si>
  <si>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</si>
  <si>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</si>
  <si>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</si>
  <si>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</si>
  <si>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</si>
  <si>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</si>
  <si>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</si>
  <si>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</si>
  <si>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</si>
  <si>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</si>
  <si>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</si>
  <si>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</si>
  <si>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</si>
  <si>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</si>
  <si>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</si>
  <si>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</si>
  <si>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</si>
  <si>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</si>
  <si>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</si>
  <si>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</si>
  <si>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</si>
  <si>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</si>
  <si>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</si>
  <si>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</si>
  <si>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</si>
  <si>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</si>
  <si>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</si>
  <si>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</si>
  <si>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</si>
  <si>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</si>
  <si>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</si>
  <si>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</si>
  <si>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</si>
  <si>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</si>
  <si>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</si>
  <si>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</si>
  <si>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</si>
  <si>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</si>
  <si>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</si>
  <si>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</si>
  <si>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</si>
  <si>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</si>
  <si>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</si>
  <si>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</si>
  <si>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</si>
  <si>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</si>
  <si>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</si>
  <si>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</si>
  <si>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</si>
  <si>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</si>
  <si>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</si>
  <si>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</si>
  <si>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</si>
  <si>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</si>
  <si>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</si>
  <si>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</si>
  <si>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</si>
  <si>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</si>
  <si>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</si>
  <si>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</si>
  <si>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</si>
  <si>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</si>
  <si>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</si>
  <si>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</si>
  <si>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</si>
  <si>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</si>
  <si>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</si>
  <si>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</si>
  <si>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</si>
  <si>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</si>
  <si>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</si>
  <si>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</si>
  <si>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</si>
  <si>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</si>
  <si>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</si>
  <si>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</si>
  <si>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</si>
  <si>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</si>
  <si>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</si>
  <si>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</si>
  <si>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</si>
  <si>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</si>
  <si>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</si>
  <si>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</si>
  <si>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</si>
  <si>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</si>
  <si>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</si>
  <si>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</si>
  <si>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</si>
  <si>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</si>
  <si>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</si>
  <si>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</si>
  <si>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</si>
  <si>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</si>
  <si>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</si>
  <si>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</si>
  <si>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</si>
  <si>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</si>
  <si>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</si>
  <si>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</si>
  <si>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</si>
  <si>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</si>
  <si>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</si>
  <si>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</si>
  <si>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</si>
  <si>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</si>
  <si>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</si>
  <si>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</si>
  <si>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</si>
  <si>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</si>
  <si>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</si>
  <si>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</si>
  <si>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</si>
  <si>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</si>
  <si>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</si>
  <si>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</si>
  <si>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</si>
  <si>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</si>
  <si>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</si>
  <si>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</si>
  <si>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</si>
  <si>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</si>
  <si>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</si>
  <si>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</si>
  <si>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</si>
  <si>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</si>
  <si>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</si>
  <si>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</si>
  <si>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</si>
  <si>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</si>
  <si>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</si>
  <si>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</si>
  <si>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</si>
  <si>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</si>
  <si>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</si>
  <si>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</si>
  <si>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</si>
  <si>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</si>
  <si>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</si>
  <si>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</si>
  <si>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</si>
  <si>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</si>
  <si>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</si>
  <si>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</si>
  <si>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</si>
  <si>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</si>
  <si>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</si>
  <si>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</si>
  <si>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</si>
  <si>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</si>
  <si>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</si>
  <si>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</si>
  <si>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</si>
  <si>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</si>
  <si>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</si>
  <si>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</si>
  <si>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</si>
  <si>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</si>
  <si>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</si>
  <si>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</si>
  <si>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</si>
  <si>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</si>
  <si>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</si>
  <si>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</si>
  <si>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</si>
  <si>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</si>
  <si>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</si>
  <si>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</si>
  <si>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</si>
  <si>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</si>
  <si>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</si>
  <si>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</si>
  <si>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</si>
  <si>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</si>
  <si>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</si>
  <si>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</si>
  <si>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</si>
  <si>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</si>
  <si>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</si>
  <si>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</si>
  <si>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</si>
  <si>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</si>
  <si>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</si>
  <si>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</si>
  <si>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</si>
  <si>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</si>
  <si>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</si>
  <si>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</si>
  <si>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</si>
  <si>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</si>
  <si>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</si>
  <si>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</si>
  <si>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</si>
  <si>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</si>
  <si>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</si>
  <si>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</si>
  <si>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</si>
  <si>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</si>
  <si>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</si>
  <si>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</si>
  <si>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</si>
  <si>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</si>
  <si>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</si>
  <si>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</si>
  <si>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</si>
  <si>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</si>
  <si>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</si>
  <si>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</si>
  <si>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</si>
  <si>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</si>
  <si>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</si>
  <si>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</si>
  <si>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</si>
  <si>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</si>
  <si>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</si>
  <si>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</si>
  <si>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</si>
  <si>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</si>
  <si>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</si>
  <si>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</si>
  <si>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</si>
  <si>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</si>
  <si>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</si>
  <si>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</si>
  <si>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</si>
  <si>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</si>
  <si>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</si>
  <si>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</si>
  <si>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</si>
  <si>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</si>
  <si>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</si>
  <si>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</si>
  <si>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</si>
  <si>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</si>
  <si>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</si>
  <si>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</si>
  <si>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</si>
  <si>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</si>
  <si>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</si>
  <si>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</si>
  <si>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</si>
  <si>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</si>
  <si>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</si>
  <si>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</si>
  <si>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</si>
  <si>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</si>
  <si>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</si>
  <si>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</si>
  <si>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</si>
  <si>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</si>
  <si>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</si>
  <si>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</si>
  <si>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</si>
  <si>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</si>
  <si>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</si>
  <si>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</si>
  <si>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</si>
  <si>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</si>
  <si>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</si>
  <si>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</si>
  <si>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</si>
  <si>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</si>
  <si>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</si>
  <si>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</si>
  <si>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</si>
  <si>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</si>
  <si>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</si>
  <si>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</si>
  <si>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</si>
  <si>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</si>
  <si>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</si>
  <si>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</si>
  <si>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</si>
  <si>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</si>
  <si>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</si>
  <si>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</si>
  <si>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</si>
  <si>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</si>
  <si>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</si>
  <si>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</si>
  <si>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</si>
  <si>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</si>
  <si>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</si>
  <si>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</si>
  <si>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</si>
  <si>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</si>
  <si>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</si>
  <si>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</si>
  <si>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</si>
  <si>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</si>
  <si>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</si>
  <si>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</si>
  <si>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</si>
  <si>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</si>
  <si>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</si>
  <si>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</si>
  <si>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</si>
  <si>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</si>
  <si>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</si>
  <si>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</si>
  <si>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</si>
  <si>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</si>
  <si>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</si>
  <si>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</si>
  <si>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</si>
  <si>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</si>
  <si>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</si>
  <si>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</si>
  <si>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</si>
  <si>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</si>
  <si>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</si>
  <si>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</si>
  <si>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</si>
  <si>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</si>
  <si>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</si>
  <si>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</si>
  <si>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</si>
  <si>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</si>
  <si>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</si>
  <si>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</si>
  <si>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</si>
  <si>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</si>
  <si>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</si>
  <si>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</si>
  <si>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</si>
  <si>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</si>
  <si>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</si>
  <si>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</si>
  <si>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</si>
  <si>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</si>
  <si>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</si>
  <si>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</si>
  <si>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</si>
  <si>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</si>
  <si>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</si>
  <si>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</si>
  <si>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</si>
  <si>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</si>
  <si>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</si>
  <si>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</si>
  <si>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</si>
  <si>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</si>
  <si>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</si>
  <si>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</si>
  <si>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</si>
  <si>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</si>
  <si>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</si>
  <si>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</si>
  <si>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</si>
  <si>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</si>
  <si>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</si>
  <si>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</si>
  <si>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</si>
  <si>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</si>
  <si>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</si>
  <si>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</si>
  <si>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</si>
  <si>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</si>
  <si>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</si>
  <si>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</si>
  <si>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</si>
  <si>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</si>
  <si>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</si>
  <si>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</si>
  <si>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</si>
  <si>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</si>
  <si>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</si>
  <si>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</si>
  <si>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</si>
  <si>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</si>
  <si>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</si>
  <si>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</si>
  <si>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</si>
  <si>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</si>
  <si>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</si>
  <si>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</si>
  <si>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</si>
  <si>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</si>
  <si>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</si>
  <si>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</si>
  <si>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</si>
  <si>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</si>
  <si>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</si>
  <si>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</si>
  <si>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</si>
  <si>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</si>
  <si>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</si>
  <si>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</si>
  <si>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</si>
  <si>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</si>
  <si>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</si>
  <si>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</si>
  <si>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</si>
  <si>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</si>
  <si>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</si>
  <si>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</si>
  <si>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</si>
  <si>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</si>
  <si>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</si>
  <si>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</si>
  <si>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</si>
  <si>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</si>
  <si>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</si>
  <si>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</si>
  <si>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</si>
  <si>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</si>
  <si>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</si>
  <si>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</si>
  <si>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</si>
  <si>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</si>
  <si>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</si>
  <si>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</si>
  <si>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</si>
  <si>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</si>
  <si>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</si>
  <si>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</si>
  <si>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</si>
  <si>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</si>
  <si>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</si>
  <si>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</si>
  <si>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</si>
  <si>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</si>
  <si>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</si>
  <si>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</si>
  <si>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</si>
  <si>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</si>
  <si>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</si>
  <si>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</si>
  <si>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</si>
  <si>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</si>
  <si>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</si>
  <si>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</si>
  <si>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</si>
  <si>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</si>
  <si>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</si>
  <si>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</si>
  <si>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</si>
  <si>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</si>
  <si>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</si>
  <si>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</si>
  <si>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</si>
  <si>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</si>
  <si>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</si>
  <si>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</si>
  <si>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</si>
  <si>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</si>
  <si>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</si>
  <si>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</si>
  <si>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</si>
  <si>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</si>
  <si>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</si>
  <si>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</si>
  <si>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</si>
  <si>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</si>
  <si>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</si>
  <si>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</si>
  <si>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</si>
  <si>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</si>
  <si>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</si>
  <si>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</si>
  <si>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</si>
  <si>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</si>
  <si>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</si>
  <si>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</si>
  <si>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</si>
  <si>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</si>
  <si>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</si>
  <si>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</si>
  <si>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</si>
  <si>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</si>
  <si>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</si>
  <si>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</si>
  <si>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</si>
  <si>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</si>
  <si>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</si>
  <si>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</si>
  <si>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</si>
  <si>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</si>
  <si>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</si>
  <si>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</si>
  <si>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</si>
  <si>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</si>
  <si>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</si>
  <si>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</si>
  <si>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</si>
  <si>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</si>
  <si>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</si>
  <si>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</si>
  <si>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</si>
  <si>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</si>
  <si>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</si>
  <si>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</si>
  <si>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</si>
  <si>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</si>
  <si>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</si>
  <si>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</si>
  <si>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</si>
  <si>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</si>
  <si>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</si>
  <si>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</si>
  <si>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</si>
  <si>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</si>
  <si>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</si>
  <si>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</si>
  <si>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</si>
  <si>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</si>
  <si>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</si>
  <si>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</si>
  <si>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</si>
  <si>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</si>
  <si>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</si>
  <si>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</si>
  <si>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</si>
  <si>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</si>
  <si>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</si>
  <si>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</si>
  <si>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</si>
  <si>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</si>
  <si>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</si>
  <si>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</si>
  <si>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</si>
  <si>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</si>
  <si>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</si>
  <si>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</si>
  <si>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</si>
  <si>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</si>
  <si>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</si>
  <si>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</si>
  <si>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</si>
  <si>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</si>
  <si>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</si>
  <si>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</si>
  <si>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</si>
  <si>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</si>
  <si>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</si>
  <si>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</si>
  <si>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</si>
  <si>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</si>
  <si>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</si>
  <si>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</si>
  <si>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</si>
  <si>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</si>
  <si>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</si>
  <si>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</si>
  <si>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</si>
  <si>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</si>
  <si>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</si>
  <si>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</si>
  <si>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</si>
  <si>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</si>
  <si>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</si>
  <si>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</si>
  <si>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</si>
  <si>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</si>
  <si>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</si>
  <si>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</si>
  <si>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</si>
  <si>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</si>
  <si>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</si>
  <si>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</si>
  <si>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</si>
  <si>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</si>
  <si>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</si>
  <si>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</si>
  <si>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</si>
  <si>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</si>
  <si>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</si>
  <si>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</si>
  <si>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</si>
  <si>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</si>
  <si>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</si>
  <si>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</si>
  <si>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</si>
  <si>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</si>
  <si>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</si>
  <si>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</si>
  <si>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</si>
  <si>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</si>
  <si>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</si>
  <si>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</si>
  <si>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</si>
  <si>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</si>
  <si>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</si>
  <si>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</si>
  <si>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</si>
  <si>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</si>
  <si>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</si>
  <si>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</si>
  <si>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</si>
  <si>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</si>
  <si>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</si>
  <si>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</si>
  <si>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</si>
  <si>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</si>
  <si>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</si>
  <si>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</si>
  <si>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</si>
  <si>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</si>
  <si>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</si>
  <si>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</si>
  <si>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</si>
  <si>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</si>
  <si>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</si>
  <si>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</si>
  <si>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</si>
  <si>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</si>
  <si>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</si>
  <si>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</si>
  <si>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</si>
  <si>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</si>
  <si>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</si>
  <si>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</si>
  <si>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</si>
  <si>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</si>
  <si>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</si>
  <si>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</si>
  <si>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</si>
  <si>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</si>
  <si>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</si>
  <si>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</si>
  <si>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</si>
  <si>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</si>
  <si>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</si>
  <si>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</si>
  <si>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</si>
  <si>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</si>
  <si>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</si>
  <si>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</si>
  <si>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</si>
  <si>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</si>
  <si>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</si>
  <si>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</si>
  <si>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</si>
  <si>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</si>
  <si>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</si>
  <si>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</si>
  <si>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</si>
  <si>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</si>
  <si>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</si>
  <si>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</si>
  <si>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</si>
  <si>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</si>
  <si>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</si>
  <si>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</si>
  <si>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</si>
  <si>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</si>
  <si>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</si>
  <si>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</si>
  <si>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</si>
  <si>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</si>
  <si>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</si>
  <si>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</si>
  <si>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</si>
  <si>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</si>
  <si>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</si>
  <si>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</si>
  <si>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</si>
  <si>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</si>
  <si>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</si>
  <si>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</si>
  <si>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</si>
  <si>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</si>
  <si>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</si>
  <si>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</si>
  <si>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</si>
  <si>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</si>
  <si>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</si>
  <si>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</si>
  <si>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</si>
  <si>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</si>
  <si>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</si>
  <si>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</si>
  <si>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</si>
  <si>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</si>
  <si>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</si>
  <si>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</si>
  <si>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</si>
  <si>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</si>
  <si>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</si>
  <si>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</si>
  <si>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</si>
  <si>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</si>
  <si>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</si>
  <si>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</si>
  <si>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</si>
  <si>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</si>
  <si>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</si>
  <si>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</si>
  <si>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</si>
  <si>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</si>
  <si>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</si>
  <si>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</si>
  <si>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</si>
  <si>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</si>
  <si>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</si>
  <si>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</si>
  <si>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</si>
  <si>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</si>
  <si>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</si>
  <si>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</si>
  <si>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</si>
  <si>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</si>
  <si>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</si>
  <si>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</si>
  <si>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</si>
  <si>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</si>
  <si>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</si>
  <si>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</si>
  <si>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</si>
  <si>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</si>
  <si>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</si>
  <si>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</si>
  <si>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</si>
  <si>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</si>
  <si>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</si>
  <si>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</si>
  <si>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</si>
  <si>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</si>
  <si>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</si>
  <si>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</si>
  <si>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</si>
  <si>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</si>
  <si>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</si>
  <si>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</si>
  <si>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</si>
  <si>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</si>
  <si>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</si>
  <si>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</si>
  <si>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</si>
  <si>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</si>
  <si>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</si>
  <si>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</si>
  <si>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</si>
  <si>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</si>
  <si>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</si>
  <si>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</si>
  <si>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</si>
  <si>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</si>
  <si>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</si>
  <si>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</si>
  <si>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</si>
  <si>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</si>
  <si>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</si>
  <si>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</si>
  <si>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</si>
  <si>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</si>
  <si>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</si>
  <si>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</si>
  <si>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</si>
  <si>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</si>
  <si>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</si>
  <si>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</si>
  <si>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</si>
  <si>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</si>
  <si>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</si>
  <si>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</si>
  <si>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</si>
  <si>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</si>
  <si>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</si>
  <si>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</si>
  <si>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</si>
  <si>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</si>
  <si>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</si>
  <si>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</si>
  <si>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</si>
  <si>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</si>
  <si>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</si>
  <si>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</si>
  <si>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</si>
  <si>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</si>
  <si>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</si>
  <si>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</si>
  <si>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</si>
  <si>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</si>
  <si>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</si>
  <si>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</si>
  <si>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</si>
  <si>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</si>
  <si>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</si>
  <si>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</si>
  <si>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</si>
  <si>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</si>
  <si>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</si>
  <si>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</si>
  <si>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</si>
  <si>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</si>
  <si>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</si>
  <si>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</si>
  <si>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</si>
  <si>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</si>
  <si>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</si>
  <si>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</si>
  <si>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</si>
  <si>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</si>
  <si>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</si>
  <si>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</si>
  <si>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</si>
  <si>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</si>
  <si>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</si>
  <si>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</si>
  <si>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</si>
  <si>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</si>
  <si>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</si>
  <si>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</si>
  <si>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</si>
  <si>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</si>
  <si>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</si>
  <si>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</si>
  <si>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</si>
  <si>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</si>
  <si>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</si>
  <si>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</si>
  <si>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</si>
  <si>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</si>
  <si>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</si>
  <si>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</si>
  <si>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</si>
  <si>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</si>
  <si>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</si>
  <si>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</si>
  <si>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</si>
  <si>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</si>
  <si>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</si>
  <si>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</si>
  <si>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</si>
  <si>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</si>
  <si>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</si>
  <si>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</si>
  <si>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</si>
  <si>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</si>
  <si>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</si>
  <si>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</si>
  <si>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</si>
  <si>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</si>
  <si>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</si>
  <si>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</si>
  <si>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</si>
  <si>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</si>
  <si>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</si>
  <si>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</si>
  <si>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</si>
  <si>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</si>
  <si>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</si>
  <si>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</si>
  <si>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</si>
  <si>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</si>
  <si>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</si>
  <si>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</si>
  <si>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</si>
  <si>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</si>
  <si>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</si>
  <si>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</si>
  <si>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</si>
  <si>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</si>
  <si>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</si>
  <si>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</si>
  <si>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</si>
  <si>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</si>
  <si>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</si>
  <si>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</si>
  <si>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</si>
  <si>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</si>
  <si>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</si>
  <si>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</si>
  <si>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</si>
  <si>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</si>
  <si>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</si>
  <si>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</si>
  <si>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</si>
  <si>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</si>
  <si>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</si>
  <si>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</si>
  <si>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</si>
  <si>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</si>
  <si>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</si>
  <si>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</si>
  <si>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</si>
  <si>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</si>
  <si>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</si>
  <si>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</si>
  <si>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</si>
  <si>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</si>
  <si>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</si>
  <si>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</si>
  <si>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</si>
  <si>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</si>
  <si>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</si>
  <si>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</si>
  <si>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</si>
  <si>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</si>
  <si>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</si>
  <si>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</si>
  <si>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</si>
  <si>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</si>
  <si>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</si>
  <si>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</si>
  <si>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</si>
  <si>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</si>
  <si>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</si>
  <si>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</si>
  <si>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</si>
  <si>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</si>
  <si>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</si>
  <si>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</si>
  <si>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</si>
  <si>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</si>
  <si>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</si>
  <si>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</si>
  <si>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</si>
  <si>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</si>
  <si>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</si>
  <si>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</si>
  <si>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</si>
  <si>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</si>
  <si>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</si>
  <si>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</si>
  <si>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</si>
  <si>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</si>
  <si>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</si>
  <si>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</si>
  <si>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</si>
  <si>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</si>
  <si>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</si>
  <si>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</si>
  <si>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</si>
  <si>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</si>
  <si>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</si>
  <si>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</si>
  <si>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</si>
  <si>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</si>
  <si>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</si>
  <si>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</si>
  <si>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</si>
  <si>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</si>
  <si>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</si>
  <si>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</si>
  <si>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</si>
  <si>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</si>
  <si>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</si>
  <si>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</si>
  <si>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</si>
  <si>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</si>
  <si>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</si>
  <si>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</si>
  <si>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</si>
  <si>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</si>
  <si>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</si>
  <si>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</si>
  <si>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</si>
  <si>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</si>
  <si>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</si>
  <si>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</si>
  <si>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</si>
  <si>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</si>
  <si>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</si>
  <si>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</si>
  <si>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</si>
  <si>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</si>
  <si>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</si>
  <si>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</si>
  <si>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</si>
  <si>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</si>
  <si>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</si>
  <si>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</si>
  <si>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</si>
  <si>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</si>
  <si>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</si>
  <si>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</si>
  <si>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</si>
  <si>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</si>
  <si>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</si>
  <si>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</si>
  <si>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</si>
  <si>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</si>
  <si>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</si>
  <si>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</si>
  <si>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</si>
  <si>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</si>
  <si>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</si>
  <si>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</si>
  <si>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</si>
  <si>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</si>
  <si>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</si>
  <si>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</si>
  <si>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</si>
  <si>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</si>
  <si>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</si>
  <si>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</si>
  <si>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</si>
  <si>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</si>
  <si>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</si>
  <si>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</si>
  <si>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</si>
  <si>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</si>
  <si>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</si>
  <si>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</si>
  <si>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</si>
  <si>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</si>
  <si>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</si>
  <si>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</si>
  <si>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</si>
  <si>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</si>
  <si>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</si>
  <si>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</si>
  <si>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</si>
  <si>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</si>
  <si>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</si>
  <si>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</si>
  <si>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</si>
  <si>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</si>
  <si>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</si>
  <si>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</si>
  <si>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</si>
  <si>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</si>
  <si>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</si>
  <si>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</si>
  <si>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</si>
  <si>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</si>
  <si>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</si>
  <si>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</si>
  <si>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</si>
  <si>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</si>
  <si>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</si>
  <si>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</si>
  <si>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</si>
  <si>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</si>
  <si>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</si>
  <si>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</si>
  <si>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</si>
  <si>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</si>
  <si>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</si>
  <si>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</si>
  <si>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</si>
  <si>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</si>
  <si>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</si>
  <si>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</si>
  <si>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</si>
  <si>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</si>
  <si>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</si>
  <si>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</si>
  <si>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</si>
  <si>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</si>
  <si>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</si>
  <si>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</si>
  <si>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</si>
  <si>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</si>
  <si>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</si>
  <si>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</si>
  <si>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</si>
  <si>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</si>
  <si>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</si>
  <si>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</si>
  <si>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</si>
  <si>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</si>
  <si>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</si>
  <si>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</si>
  <si>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</si>
  <si>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</si>
  <si>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</si>
  <si>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</si>
  <si>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</si>
  <si>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</si>
  <si>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</si>
  <si>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</si>
  <si>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</si>
  <si>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</si>
  <si>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</si>
  <si>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</si>
  <si>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</si>
  <si>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</si>
  <si>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</si>
  <si>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</si>
  <si>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</si>
  <si>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</si>
  <si>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</si>
  <si>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</si>
  <si>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</si>
  <si>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</si>
  <si>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</si>
  <si>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</si>
  <si>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</si>
  <si>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</si>
  <si>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</si>
  <si>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</si>
  <si>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</si>
  <si>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</si>
  <si>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</si>
  <si>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</si>
  <si>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</si>
  <si>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</si>
  <si>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</si>
  <si>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</si>
  <si>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</si>
  <si>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</si>
  <si>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</si>
  <si>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</si>
  <si>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</si>
  <si>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</si>
  <si>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</si>
  <si>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</si>
  <si>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</si>
  <si>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</si>
  <si>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</si>
  <si>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</si>
  <si>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</si>
  <si>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</si>
  <si>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</si>
  <si>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</si>
  <si>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</si>
  <si>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</si>
  <si>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</si>
  <si>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</si>
  <si>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</si>
  <si>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</si>
  <si>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</si>
  <si>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</si>
  <si>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</si>
  <si>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</si>
  <si>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</si>
  <si>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</si>
  <si>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</si>
  <si>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</si>
  <si>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</si>
  <si>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</si>
  <si>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</si>
  <si>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</si>
  <si>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</si>
  <si>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</si>
  <si>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</si>
  <si>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</si>
  <si>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</si>
  <si>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</si>
  <si>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</si>
  <si>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</si>
  <si>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</si>
  <si>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</si>
  <si>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</si>
  <si>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</si>
  <si>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</si>
  <si>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</si>
  <si>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</si>
  <si>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</si>
  <si>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</si>
  <si>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</si>
  <si>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</si>
  <si>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</si>
  <si>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</si>
  <si>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</si>
  <si>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</si>
  <si>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</si>
  <si>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</si>
  <si>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</si>
  <si>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</si>
  <si>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</si>
  <si>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</si>
  <si>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</si>
  <si>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</si>
  <si>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</si>
  <si>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</si>
  <si>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</si>
  <si>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</si>
  <si>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</si>
  <si>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</si>
  <si>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</si>
  <si>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</si>
  <si>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</si>
  <si>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</si>
  <si>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</si>
  <si>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</si>
  <si>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</si>
  <si>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</si>
  <si>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</si>
  <si>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</si>
  <si>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</si>
  <si>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</si>
  <si>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</si>
  <si>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</si>
  <si>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</si>
  <si>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</si>
  <si>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</si>
  <si>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</si>
  <si>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</si>
  <si>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</si>
  <si>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</si>
  <si>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</si>
  <si>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</si>
  <si>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</si>
  <si>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</si>
  <si>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</si>
  <si>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</si>
  <si>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</si>
  <si>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</si>
  <si>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</si>
  <si>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</si>
  <si>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</si>
  <si>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</si>
  <si>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</si>
  <si>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</si>
  <si>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</si>
  <si>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</si>
  <si>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</si>
  <si>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</si>
  <si>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</si>
  <si>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</si>
  <si>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</si>
  <si>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</si>
  <si>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</si>
  <si>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</si>
  <si>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</si>
  <si>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</si>
  <si>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</si>
  <si>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</si>
  <si>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</si>
  <si>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</si>
  <si>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</si>
  <si>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</si>
  <si>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</si>
  <si>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</si>
  <si>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</si>
  <si>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</si>
  <si>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</si>
  <si>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</si>
  <si>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</si>
  <si>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</si>
  <si>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</si>
  <si>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</si>
  <si>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</si>
  <si>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</si>
  <si>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</si>
  <si>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</si>
  <si>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</si>
  <si>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</si>
  <si>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</si>
  <si>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</si>
  <si>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</si>
  <si>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</si>
  <si>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</si>
  <si>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</si>
  <si>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</si>
  <si>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</si>
  <si>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</si>
  <si>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</si>
  <si>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</si>
  <si>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</si>
  <si>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</si>
  <si>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</si>
  <si>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</si>
  <si>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</si>
  <si>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</si>
  <si>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</si>
  <si>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</si>
  <si>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</si>
  <si>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</si>
  <si>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</si>
  <si>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</si>
  <si>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</si>
  <si>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</si>
  <si>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</si>
  <si>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</si>
  <si>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</si>
  <si>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</si>
  <si>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</si>
  <si>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</si>
  <si>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</si>
  <si>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</si>
  <si>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</si>
  <si>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</si>
  <si>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</si>
  <si>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</si>
  <si>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</si>
  <si>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</si>
  <si>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</si>
  <si>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</si>
  <si>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</si>
  <si>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</si>
  <si>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</si>
  <si>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</si>
  <si>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</si>
  <si>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</si>
  <si>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</si>
  <si>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</si>
  <si>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</si>
  <si>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</si>
  <si>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</si>
  <si>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</si>
  <si>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</si>
  <si>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</si>
  <si>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</si>
  <si>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</si>
  <si>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</si>
  <si>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</si>
  <si>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</si>
  <si>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</si>
  <si>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</si>
  <si>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</si>
  <si>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</si>
  <si>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</si>
  <si>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</si>
  <si>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</si>
  <si>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</si>
  <si>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</si>
  <si>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</si>
  <si>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</si>
  <si>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</si>
  <si>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</si>
  <si>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</si>
  <si>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</si>
  <si>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</si>
  <si>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</si>
  <si>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</si>
  <si>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</si>
  <si>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</si>
  <si>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</si>
  <si>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</si>
  <si>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</si>
  <si>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</si>
  <si>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</si>
  <si>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</si>
  <si>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</si>
  <si>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</si>
  <si>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</si>
  <si>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</si>
  <si>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</si>
  <si>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</si>
  <si>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</si>
  <si>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</si>
  <si>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</si>
  <si>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</si>
  <si>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</si>
  <si>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</si>
  <si>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</si>
  <si>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</si>
  <si>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</si>
  <si>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</si>
  <si>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</si>
  <si>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</si>
  <si>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</si>
  <si>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</si>
  <si>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</si>
  <si>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</si>
  <si>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</si>
  <si>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</si>
  <si>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</si>
  <si>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</si>
  <si>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</si>
  <si>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</si>
  <si>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</si>
  <si>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</si>
  <si>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</si>
  <si>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</si>
  <si>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</si>
  <si>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</si>
  <si>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</si>
  <si>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</si>
  <si>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</si>
  <si>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</si>
  <si>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</si>
  <si>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</si>
  <si>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</si>
  <si>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</si>
  <si>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</si>
  <si>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</si>
  <si>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</si>
  <si>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</si>
  <si>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</si>
  <si>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</si>
  <si>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</si>
  <si>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</si>
  <si>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</si>
  <si>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</si>
  <si>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</si>
  <si>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</si>
  <si>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</si>
  <si>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</si>
  <si>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</si>
  <si>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</si>
  <si>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</si>
  <si>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</si>
  <si>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</si>
  <si>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</si>
  <si>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</si>
  <si>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</si>
  <si>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</si>
  <si>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</si>
  <si>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</si>
  <si>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</si>
  <si>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</si>
  <si>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</si>
  <si>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</si>
  <si>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</si>
  <si>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</si>
  <si>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</si>
  <si>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</si>
  <si>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</si>
  <si>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</si>
  <si>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</si>
  <si>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</si>
  <si>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</si>
  <si>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</si>
  <si>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</si>
  <si>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</si>
  <si>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</si>
  <si>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</si>
  <si>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</si>
  <si>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</si>
  <si>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</si>
  <si>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</si>
  <si>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</si>
  <si>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</si>
  <si>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</si>
  <si>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</si>
  <si>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</si>
  <si>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</si>
  <si>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</si>
  <si>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</si>
  <si>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</si>
  <si>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</si>
  <si>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</si>
  <si>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</si>
  <si>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</si>
  <si>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</si>
  <si>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</si>
  <si>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</si>
  <si>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</si>
  <si>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</si>
  <si>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</si>
  <si>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</si>
  <si>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</si>
  <si>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</si>
  <si>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</si>
  <si>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</si>
  <si>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</si>
  <si>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</si>
  <si>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</si>
  <si>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</si>
  <si>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</si>
  <si>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</si>
  <si>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</si>
  <si>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</si>
  <si>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</si>
  <si>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</si>
  <si>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</si>
  <si>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</si>
  <si>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</si>
  <si>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</si>
  <si>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</si>
  <si>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</si>
  <si>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</si>
  <si>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</si>
  <si>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</si>
  <si>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</si>
  <si>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</si>
  <si>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</si>
  <si>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</si>
  <si>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</si>
  <si>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</si>
  <si>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</si>
  <si>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</si>
  <si>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</si>
  <si>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</si>
  <si>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</si>
  <si>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</si>
  <si>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</si>
  <si>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</si>
  <si>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</si>
  <si>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</si>
  <si>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</si>
  <si>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</si>
  <si>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</si>
  <si>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</si>
  <si>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</si>
  <si>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</si>
  <si>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</si>
  <si>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</si>
  <si>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</si>
  <si>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</si>
  <si>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</si>
  <si>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</si>
  <si>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</si>
  <si>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</si>
  <si>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</si>
  <si>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</si>
  <si>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</si>
  <si>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</si>
  <si>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</si>
  <si>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</si>
  <si>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</si>
  <si>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</si>
  <si>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</si>
  <si>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</si>
  <si>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</si>
  <si>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</si>
  <si>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</si>
  <si>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</si>
  <si>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</si>
  <si>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</si>
  <si>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</si>
  <si>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</si>
  <si>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</si>
  <si>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</si>
  <si>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</si>
  <si>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</si>
  <si>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</si>
  <si>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</si>
  <si>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</si>
  <si>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</si>
  <si>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</si>
  <si>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</si>
  <si>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</si>
  <si>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</si>
  <si>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</si>
  <si>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</si>
  <si>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</si>
  <si>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</si>
  <si>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</si>
  <si>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</si>
  <si>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</si>
  <si>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</si>
  <si>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</si>
  <si>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</si>
  <si>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</si>
  <si>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</si>
  <si>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</si>
  <si>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</si>
  <si>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</si>
  <si>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</si>
  <si>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</si>
  <si>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</si>
  <si>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</si>
  <si>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</si>
  <si>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</si>
  <si>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</si>
  <si>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</si>
  <si>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</si>
  <si>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</si>
  <si>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</si>
  <si>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</si>
  <si>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</si>
  <si>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</si>
  <si>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</si>
  <si>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</si>
  <si>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</si>
  <si>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</si>
  <si>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</si>
  <si>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</si>
  <si>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</si>
  <si>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</si>
  <si>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</si>
  <si>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</si>
  <si>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</si>
  <si>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</si>
  <si>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</si>
  <si>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</si>
  <si>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</si>
  <si>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</si>
  <si>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</si>
  <si>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</si>
  <si>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</si>
  <si>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</si>
  <si>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</si>
  <si>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</si>
  <si>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</si>
  <si>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</si>
  <si>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</si>
  <si>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</si>
  <si>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</si>
  <si>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</si>
  <si>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</si>
  <si>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</si>
  <si>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</si>
  <si>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</si>
  <si>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</si>
  <si>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</si>
  <si>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</si>
  <si>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</si>
  <si>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</si>
  <si>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</si>
  <si>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</si>
  <si>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</si>
  <si>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</si>
  <si>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</si>
  <si>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</si>
  <si>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</si>
  <si>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</si>
  <si>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</si>
  <si>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</si>
  <si>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</si>
  <si>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</si>
  <si>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</si>
  <si>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</si>
  <si>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</si>
  <si>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</si>
  <si>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</si>
  <si>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</si>
  <si>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</si>
  <si>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</si>
  <si>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</si>
  <si>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</si>
  <si>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</si>
  <si>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</si>
  <si>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</si>
  <si>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</si>
  <si>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</si>
  <si>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</si>
  <si>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</si>
  <si>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</si>
  <si>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</si>
  <si>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</si>
  <si>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</si>
  <si>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</si>
  <si>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</si>
  <si>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</si>
  <si>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</si>
  <si>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</si>
  <si>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</si>
  <si>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</si>
  <si>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</si>
  <si>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</si>
  <si>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</si>
  <si>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</si>
  <si>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</si>
  <si>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</si>
  <si>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</si>
  <si>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</si>
  <si>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</si>
  <si>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</si>
  <si>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</si>
  <si>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</si>
  <si>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</si>
  <si>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</si>
  <si>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</si>
  <si>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</si>
  <si>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</si>
  <si>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</si>
  <si>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</si>
  <si>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</si>
  <si>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</si>
  <si>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</si>
  <si>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</si>
  <si>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</si>
  <si>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</si>
  <si>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</si>
  <si>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</si>
  <si>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</si>
  <si>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</si>
  <si>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</si>
  <si>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</si>
  <si>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</si>
  <si>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</si>
  <si>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</si>
  <si>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</si>
  <si>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</si>
  <si>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</si>
  <si>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</si>
  <si>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</si>
  <si>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</si>
  <si>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</si>
  <si>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</si>
  <si>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</si>
  <si>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</si>
  <si>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</si>
  <si>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</si>
  <si>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</si>
  <si>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</si>
  <si>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</si>
  <si>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</si>
  <si>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</si>
  <si>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</si>
  <si>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</si>
  <si>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</si>
  <si>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</si>
  <si>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</si>
  <si>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</si>
  <si>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</si>
  <si>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</si>
  <si>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</si>
  <si>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</si>
  <si>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</si>
  <si>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</si>
  <si>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</si>
  <si>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</si>
  <si>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</si>
  <si>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</si>
  <si>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</si>
  <si>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</si>
  <si>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</si>
  <si>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</si>
  <si>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</si>
  <si>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</si>
  <si>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</si>
  <si>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</si>
  <si>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</si>
  <si>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</si>
  <si>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</si>
  <si>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</si>
  <si>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</si>
  <si>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</si>
  <si>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</si>
  <si>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</si>
  <si>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</si>
  <si>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</si>
  <si>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</si>
  <si>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</si>
  <si>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</si>
  <si>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</si>
  <si>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</si>
  <si>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</si>
  <si>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</si>
  <si>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</si>
  <si>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</si>
  <si>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</si>
  <si>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</si>
  <si>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</si>
  <si>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</si>
  <si>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</si>
  <si>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</si>
  <si>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</si>
  <si>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</si>
  <si>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</si>
  <si>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</si>
  <si>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</si>
  <si>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</si>
  <si>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</si>
  <si>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</si>
  <si>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</si>
  <si>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</si>
  <si>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</si>
  <si>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</si>
  <si>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</si>
  <si>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</si>
  <si>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</si>
  <si>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</si>
  <si>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</si>
  <si>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</si>
  <si>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</si>
  <si>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</si>
  <si>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</si>
  <si>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</si>
  <si>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</si>
  <si>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</si>
  <si>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</si>
  <si>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</si>
  <si>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</si>
  <si>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</si>
  <si>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</si>
  <si>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</si>
  <si>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</si>
  <si>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</si>
  <si>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</si>
  <si>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</si>
  <si>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</si>
  <si>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</si>
  <si>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</si>
  <si>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</si>
  <si>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</si>
  <si>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</si>
  <si>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</si>
  <si>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</si>
  <si>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</si>
  <si>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</si>
  <si>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</si>
  <si>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</si>
  <si>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</si>
  <si>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</si>
  <si>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</si>
  <si>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</si>
  <si>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</si>
  <si>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</si>
  <si>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</si>
  <si>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</si>
  <si>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</si>
  <si>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</si>
  <si>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</si>
  <si>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</si>
  <si>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</si>
  <si>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</si>
  <si>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</si>
  <si>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</si>
  <si>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</si>
  <si>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</si>
  <si>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</si>
  <si>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</si>
  <si>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</si>
  <si>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</si>
  <si>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</si>
  <si>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</si>
  <si>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</si>
  <si>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</si>
  <si>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</si>
  <si>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</si>
  <si>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</si>
  <si>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</si>
  <si>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</si>
  <si>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</si>
  <si>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</si>
  <si>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</si>
  <si>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</si>
  <si>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</si>
  <si>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</si>
  <si>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</si>
  <si>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</si>
  <si>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</si>
  <si>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</si>
  <si>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</si>
  <si>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</si>
  <si>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</si>
  <si>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</si>
  <si>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</si>
  <si>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</si>
  <si>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</si>
  <si>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</si>
  <si>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</si>
  <si>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</si>
  <si>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</si>
  <si>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</si>
  <si>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</si>
  <si>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</si>
  <si>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</si>
  <si>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</si>
  <si>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</si>
  <si>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</si>
  <si>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</si>
  <si>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</si>
  <si>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</si>
  <si>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</si>
  <si>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</si>
  <si>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</si>
  <si>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</si>
  <si>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</si>
  <si>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</si>
  <si>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</si>
  <si>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</si>
  <si>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</si>
  <si>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</si>
  <si>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</si>
  <si>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</si>
  <si>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</si>
  <si>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</si>
  <si>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</si>
  <si>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</si>
  <si>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</si>
  <si>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</si>
  <si>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</si>
  <si>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</si>
  <si>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</si>
  <si>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</si>
  <si>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</si>
  <si>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</si>
  <si>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</si>
  <si>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</si>
  <si>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</si>
  <si>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</si>
  <si>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</si>
  <si>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</si>
  <si>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</si>
  <si>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</si>
  <si>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</si>
  <si>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</si>
  <si>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</si>
  <si>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</si>
  <si>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</si>
  <si>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</si>
  <si>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</si>
  <si>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</si>
  <si>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</si>
  <si>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</si>
  <si>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</si>
  <si>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</si>
  <si>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</si>
  <si>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</si>
  <si>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</si>
  <si>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</si>
  <si>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</si>
  <si>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</si>
  <si>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</si>
  <si>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</si>
  <si>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</si>
  <si>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</si>
  <si>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</si>
  <si>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</si>
  <si>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</si>
  <si>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</si>
  <si>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</si>
  <si>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</si>
  <si>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</si>
  <si>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</si>
  <si>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</si>
  <si>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</si>
  <si>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</si>
  <si>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</si>
  <si>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</si>
  <si>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</si>
  <si>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</si>
  <si>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</si>
  <si>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</si>
  <si>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</si>
  <si>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</si>
  <si>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</si>
  <si>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</si>
  <si>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</si>
  <si>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</si>
  <si>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</si>
  <si>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</si>
  <si>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</si>
  <si>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</si>
  <si>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</si>
  <si>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</si>
  <si>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</si>
  <si>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</si>
  <si>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</si>
  <si>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</si>
  <si>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</si>
  <si>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</si>
  <si>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</si>
  <si>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</si>
  <si>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</si>
  <si>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</si>
  <si>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</si>
  <si>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</si>
  <si>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</si>
  <si>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</si>
  <si>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</si>
  <si>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</si>
  <si>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</si>
  <si>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</si>
  <si>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</si>
  <si>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</si>
  <si>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</si>
  <si>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</si>
  <si>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</si>
  <si>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</si>
  <si>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</si>
  <si>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</si>
  <si>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</si>
  <si>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</si>
  <si>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</si>
  <si>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</si>
  <si>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</si>
  <si>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</si>
  <si>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</si>
  <si>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</si>
  <si>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</si>
  <si>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</si>
  <si>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</si>
  <si>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</si>
  <si>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</si>
  <si>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</si>
  <si>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</si>
  <si>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</si>
  <si>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</si>
  <si>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</si>
  <si>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</si>
  <si>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</si>
  <si>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</si>
  <si>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</si>
  <si>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</si>
  <si>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</si>
  <si>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</si>
  <si>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</si>
  <si>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</si>
  <si>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</si>
  <si>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</si>
  <si>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</si>
  <si>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</si>
  <si>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</si>
  <si>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</si>
  <si>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</si>
  <si>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</si>
  <si>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</si>
  <si>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</si>
  <si>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</si>
  <si>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</si>
  <si>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</si>
  <si>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</si>
  <si>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</si>
  <si>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</si>
  <si>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</si>
  <si>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</si>
  <si>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</si>
  <si>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</si>
  <si>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</si>
  <si>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</si>
  <si>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</si>
  <si>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</si>
  <si>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</si>
  <si>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</si>
  <si>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</si>
  <si>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</si>
  <si>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</si>
  <si>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</si>
  <si>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</si>
  <si>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</si>
  <si>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</si>
  <si>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</si>
  <si>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</si>
  <si>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</si>
  <si>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</si>
  <si>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</si>
  <si>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</si>
  <si>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</si>
  <si>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</si>
  <si>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</si>
  <si>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</si>
  <si>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</si>
  <si>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</si>
  <si>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</si>
  <si>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</si>
  <si>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</si>
  <si>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</si>
  <si>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</si>
  <si>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</si>
  <si>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</si>
  <si>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</si>
  <si>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</si>
  <si>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</si>
  <si>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</si>
  <si>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</si>
  <si>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</si>
  <si>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</si>
  <si>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</si>
  <si>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</si>
  <si>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</si>
  <si>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</si>
  <si>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</si>
  <si>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</si>
  <si>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</si>
  <si>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</si>
  <si>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</si>
  <si>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</si>
  <si>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</si>
  <si>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</si>
  <si>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</si>
  <si>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</si>
  <si>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</si>
  <si>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</si>
  <si>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</si>
  <si>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</si>
  <si>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</si>
  <si>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</si>
  <si>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</si>
  <si>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</si>
  <si>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</si>
  <si>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</si>
  <si>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</si>
  <si>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</si>
  <si>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</si>
  <si>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</si>
  <si>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</si>
  <si>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</si>
  <si>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</si>
  <si>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</si>
  <si>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</si>
  <si>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</si>
  <si>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</si>
  <si>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</si>
  <si>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</si>
  <si>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</si>
  <si>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</si>
  <si>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</si>
  <si>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</si>
  <si>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</si>
  <si>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</si>
  <si>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</si>
  <si>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</si>
  <si>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</si>
  <si>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</si>
  <si>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</si>
  <si>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</si>
  <si>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</si>
  <si>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</si>
  <si>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</si>
  <si>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</si>
  <si>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</si>
  <si>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</si>
  <si>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</si>
  <si>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</si>
  <si>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</si>
  <si>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</si>
  <si>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</si>
  <si>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</si>
  <si>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</si>
  <si>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</si>
  <si>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</si>
  <si>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</si>
  <si>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</si>
  <si>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</si>
  <si>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</si>
  <si>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</si>
  <si>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</si>
  <si>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</si>
  <si>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</si>
  <si>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</si>
  <si>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</si>
  <si>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</si>
  <si>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</si>
  <si>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</si>
  <si>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</si>
  <si>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</si>
  <si>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</si>
  <si>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</si>
  <si>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</si>
  <si>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</si>
  <si>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</si>
  <si>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</si>
  <si>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</si>
  <si>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</si>
  <si>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</si>
  <si>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</si>
  <si>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</si>
  <si>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</si>
  <si>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</si>
  <si>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</si>
  <si>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</si>
  <si>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</si>
  <si>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</si>
  <si>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</si>
  <si>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</si>
  <si>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</si>
  <si>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</si>
  <si>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</si>
  <si>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</si>
  <si>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</si>
  <si>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</si>
  <si>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</si>
  <si>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</si>
  <si>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</si>
  <si>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</si>
  <si>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</si>
  <si>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</si>
  <si>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</si>
  <si>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</si>
  <si>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</si>
  <si>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</si>
  <si>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</si>
  <si>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</si>
  <si>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</si>
  <si>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</si>
  <si>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</si>
  <si>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</si>
  <si>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</si>
  <si>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</si>
  <si>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</si>
  <si>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</si>
  <si>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</si>
  <si>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</si>
  <si>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</si>
  <si>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</si>
  <si>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</si>
  <si>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</si>
  <si>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</si>
  <si>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</si>
  <si>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</si>
  <si>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</si>
  <si>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</si>
  <si>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</si>
  <si>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</si>
  <si>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</si>
  <si>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</si>
  <si>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</si>
  <si>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</si>
  <si>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</si>
  <si>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</si>
  <si>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</si>
  <si>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</si>
  <si>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</si>
  <si>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</si>
  <si>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</si>
  <si>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</si>
  <si>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</si>
  <si>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</si>
  <si>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</si>
  <si>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</si>
  <si>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</si>
  <si>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</si>
  <si>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</si>
  <si>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</si>
  <si>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</si>
  <si>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</si>
  <si>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</si>
  <si>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</si>
  <si>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</si>
  <si>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</si>
  <si>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</si>
  <si>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</si>
  <si>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</si>
  <si>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</si>
  <si>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</si>
  <si>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</si>
  <si>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</si>
  <si>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</si>
  <si>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</si>
  <si>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</si>
  <si>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</si>
  <si>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</si>
  <si>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</si>
  <si>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</si>
  <si>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</si>
  <si>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</si>
  <si>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</si>
  <si>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</si>
  <si>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</si>
  <si>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</si>
  <si>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</si>
  <si>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</si>
  <si>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</si>
  <si>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</si>
  <si>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</si>
  <si>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</si>
  <si>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</si>
  <si>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</si>
  <si>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</si>
  <si>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</si>
  <si>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</si>
  <si>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</si>
  <si>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</si>
  <si>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</si>
  <si>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</si>
  <si>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</si>
  <si>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</si>
  <si>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</si>
  <si>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</si>
  <si>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</si>
  <si>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</si>
  <si>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</si>
  <si>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</si>
  <si>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</si>
  <si>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</si>
  <si>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</si>
  <si>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</si>
  <si>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</si>
  <si>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</si>
  <si>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</si>
  <si>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</si>
  <si>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</si>
  <si>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</si>
  <si>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</si>
  <si>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</si>
  <si>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</si>
  <si>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</si>
  <si>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</si>
  <si>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</si>
  <si>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</si>
  <si>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</si>
  <si>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</si>
  <si>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</si>
  <si>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</si>
  <si>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</si>
  <si>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</si>
  <si>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</si>
  <si>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</si>
  <si>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</si>
  <si>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</si>
  <si>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</si>
  <si>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</si>
  <si>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</si>
  <si>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</si>
  <si>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</si>
  <si>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</si>
  <si>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</si>
  <si>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</si>
  <si>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</si>
  <si>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</si>
  <si>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</si>
  <si>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</si>
  <si>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</si>
  <si>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</si>
  <si>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</si>
  <si>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</si>
  <si>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</si>
  <si>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</si>
  <si>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</si>
  <si>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</si>
  <si>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</si>
  <si>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</si>
  <si>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</si>
  <si>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</si>
  <si>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</si>
  <si>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</si>
  <si>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</si>
  <si>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</si>
  <si>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</si>
  <si>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</si>
  <si>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</si>
  <si>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</si>
  <si>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</si>
  <si>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</si>
  <si>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</si>
  <si>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</si>
  <si>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</si>
  <si>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</si>
  <si>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</si>
  <si>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</si>
  <si>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</si>
  <si>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</si>
  <si>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</si>
  <si>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</si>
  <si>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</si>
  <si>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</si>
  <si>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</si>
  <si>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</si>
  <si>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</si>
  <si>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</si>
  <si>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</si>
  <si>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</si>
  <si>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</si>
  <si>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</si>
  <si>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</si>
  <si>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</si>
  <si>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</si>
  <si>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</si>
  <si>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</si>
  <si>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</si>
  <si>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</si>
  <si>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</si>
  <si>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</si>
  <si>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</si>
  <si>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</si>
  <si>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</si>
  <si>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</si>
  <si>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</si>
  <si>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</si>
  <si>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</si>
  <si>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</si>
  <si>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</si>
  <si>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</si>
  <si>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</si>
  <si>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</si>
  <si>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</si>
  <si>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</si>
  <si>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</si>
  <si>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</si>
  <si>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</si>
  <si>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</si>
  <si>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</si>
  <si>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</si>
  <si>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</si>
  <si>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</si>
  <si>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</si>
  <si>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</si>
  <si>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</si>
  <si>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</si>
  <si>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</si>
  <si>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</si>
  <si>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</si>
  <si>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</si>
  <si>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</si>
  <si>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</si>
  <si>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</si>
  <si>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</si>
  <si>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</si>
  <si>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</si>
  <si>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</si>
  <si>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</si>
  <si>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</si>
  <si>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</si>
  <si>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</si>
  <si>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</si>
  <si>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</si>
  <si>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</si>
  <si>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</si>
  <si>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</si>
  <si>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</si>
  <si>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</si>
  <si>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</si>
  <si>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</si>
  <si>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</si>
  <si>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</si>
  <si>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</si>
  <si>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</si>
  <si>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</si>
  <si>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</si>
  <si>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</si>
  <si>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</si>
  <si>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</si>
  <si>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</si>
  <si>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</si>
  <si>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</si>
  <si>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</si>
  <si>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</si>
  <si>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</si>
  <si>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</si>
  <si>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</si>
  <si>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</si>
  <si>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</si>
  <si>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</si>
  <si>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</si>
  <si>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</si>
  <si>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</si>
  <si>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</si>
  <si>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</si>
  <si>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</si>
  <si>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</si>
  <si>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</si>
  <si>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</si>
  <si>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</si>
  <si>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</si>
  <si>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</si>
  <si>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</si>
  <si>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</si>
  <si>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</si>
  <si>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</si>
  <si>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</si>
  <si>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</si>
  <si>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</si>
  <si>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</si>
  <si>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</si>
  <si>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</si>
  <si>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</si>
  <si>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</si>
  <si>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</si>
  <si>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</si>
  <si>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</si>
  <si>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</si>
  <si>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</si>
  <si>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</si>
  <si>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</si>
  <si>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</si>
  <si>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</si>
  <si>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</si>
  <si>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</si>
  <si>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</si>
  <si>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</si>
  <si>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</si>
  <si>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</si>
  <si>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</si>
  <si>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</si>
  <si>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</si>
  <si>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</si>
  <si>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</si>
  <si>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</si>
  <si>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</si>
  <si>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</si>
  <si>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</si>
  <si>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</si>
  <si>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</si>
  <si>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</si>
  <si>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</si>
  <si>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</si>
  <si>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</si>
  <si>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</si>
  <si>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</si>
  <si>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</si>
  <si>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</si>
  <si>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</si>
  <si>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</si>
  <si>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</si>
  <si>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</si>
  <si>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</si>
  <si>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</si>
  <si>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</si>
  <si>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</si>
  <si>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</si>
  <si>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</si>
  <si>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</si>
  <si>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</si>
  <si>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</si>
  <si>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</si>
  <si>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</si>
  <si>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</si>
  <si>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</si>
  <si>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</si>
  <si>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</si>
  <si>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</si>
  <si>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</si>
  <si>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</si>
  <si>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</si>
  <si>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</si>
  <si>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</si>
  <si>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</si>
  <si>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</si>
  <si>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</si>
  <si>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</si>
  <si>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</si>
  <si>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</si>
  <si>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</si>
  <si>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</si>
  <si>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</si>
  <si>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</si>
  <si>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</si>
  <si>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</si>
  <si>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</si>
  <si>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</si>
  <si>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</si>
  <si>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</si>
  <si>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</si>
  <si>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</si>
  <si>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</si>
  <si>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</si>
  <si>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</si>
  <si>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</si>
  <si>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</si>
  <si>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</si>
  <si>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</si>
  <si>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</si>
  <si>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</si>
  <si>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</si>
  <si>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</si>
  <si>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</si>
  <si>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</si>
  <si>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</si>
  <si>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</si>
  <si>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</si>
  <si>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</si>
  <si>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</si>
  <si>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</si>
  <si>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</si>
  <si>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</si>
  <si>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</si>
  <si>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</si>
  <si>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</si>
  <si>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</si>
  <si>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</si>
  <si>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</si>
  <si>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</si>
  <si>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</si>
  <si>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</si>
  <si>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</si>
  <si>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</si>
  <si>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</si>
  <si>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</si>
  <si>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</si>
  <si>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</si>
  <si>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</si>
  <si>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</si>
  <si>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</si>
  <si>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</si>
  <si>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</si>
  <si>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</si>
  <si>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</si>
  <si>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</si>
  <si>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</si>
  <si>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</si>
  <si>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</si>
  <si>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</si>
  <si>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</si>
  <si>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</si>
  <si>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</si>
  <si>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</si>
  <si>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</si>
  <si>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</si>
  <si>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</si>
  <si>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</si>
  <si>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</si>
  <si>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</si>
  <si>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</si>
  <si>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</si>
  <si>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</si>
  <si>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</si>
  <si>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</si>
  <si>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</si>
  <si>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</si>
  <si>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</si>
  <si>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</si>
  <si>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</si>
  <si>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</si>
  <si>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</si>
  <si>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</si>
  <si>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</si>
  <si>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</si>
  <si>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</si>
  <si>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</si>
  <si>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</si>
  <si>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</si>
  <si>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</si>
  <si>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</si>
  <si>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</si>
  <si>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</si>
  <si>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</si>
  <si>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</si>
  <si>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</si>
  <si>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</si>
  <si>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</si>
  <si>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</si>
  <si>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</si>
  <si>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</si>
  <si>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</si>
  <si>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</si>
  <si>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</si>
  <si>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</si>
  <si>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</si>
  <si>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</si>
  <si>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</si>
  <si>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</si>
  <si>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</si>
  <si>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</si>
  <si>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</si>
  <si>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</si>
  <si>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</si>
  <si>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</si>
  <si>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</si>
  <si>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</si>
  <si>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</si>
  <si>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</si>
  <si>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</si>
  <si>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</si>
  <si>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</si>
  <si>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</si>
  <si>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</si>
  <si>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</si>
  <si>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</si>
  <si>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</si>
  <si>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</si>
  <si>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</si>
  <si>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</si>
  <si>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</si>
  <si>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</si>
  <si>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</si>
  <si>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</si>
  <si>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</si>
  <si>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</si>
  <si>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</si>
  <si>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</si>
  <si>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</si>
  <si>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</si>
  <si>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</si>
  <si>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</si>
  <si>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</si>
  <si>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</si>
  <si>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</si>
  <si>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</si>
  <si>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</si>
  <si>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</si>
  <si>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</si>
  <si>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</si>
  <si>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</si>
  <si>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</si>
  <si>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</si>
  <si>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</si>
  <si>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</si>
  <si>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</si>
  <si>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</si>
  <si>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</si>
  <si>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</si>
  <si>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</si>
  <si>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</si>
  <si>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</si>
  <si>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</si>
  <si>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</si>
  <si>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</si>
  <si>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</si>
  <si>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</si>
  <si>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</si>
  <si>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</si>
  <si>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</si>
  <si>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</si>
  <si>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</si>
  <si>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</si>
  <si>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</si>
  <si>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</si>
  <si>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</si>
  <si>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</si>
  <si>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</si>
  <si>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</si>
  <si>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</si>
  <si>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</si>
  <si>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</si>
  <si>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</si>
  <si>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</si>
  <si>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</si>
  <si>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</si>
  <si>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</si>
  <si>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</si>
  <si>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</si>
  <si>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</si>
  <si>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</si>
  <si>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</si>
  <si>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</si>
  <si>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</si>
  <si>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</si>
  <si>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</si>
  <si>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</si>
  <si>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</si>
  <si>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</si>
  <si>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</si>
  <si>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</si>
  <si>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</si>
  <si>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</si>
  <si>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</si>
  <si>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</si>
  <si>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</si>
  <si>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</si>
  <si>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</si>
  <si>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</si>
  <si>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</si>
  <si>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</si>
  <si>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</si>
  <si>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</si>
  <si>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</si>
  <si>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</si>
  <si>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</si>
  <si>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</si>
  <si>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</si>
  <si>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</si>
  <si>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</si>
  <si>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</si>
  <si>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</si>
  <si>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</si>
  <si>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</si>
  <si>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</si>
  <si>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</si>
  <si>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</si>
  <si>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</si>
  <si>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</si>
  <si>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</si>
  <si>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</si>
  <si>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</si>
  <si>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</si>
  <si>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</si>
  <si>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</si>
  <si>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</si>
  <si>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</si>
  <si>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</si>
  <si>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</si>
  <si>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</si>
  <si>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</si>
  <si>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</si>
  <si>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</si>
  <si>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</si>
  <si>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</si>
  <si>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</si>
  <si>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</si>
  <si>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</si>
  <si>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</si>
  <si>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</si>
  <si>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</si>
  <si>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</si>
  <si>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</si>
  <si>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</si>
  <si>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</si>
  <si>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</si>
  <si>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</si>
  <si>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</si>
  <si>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</si>
  <si>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</si>
  <si>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</si>
  <si>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</si>
  <si>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</si>
  <si>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</si>
  <si>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</si>
  <si>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</si>
  <si>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</si>
  <si>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</si>
  <si>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</si>
  <si>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</si>
  <si>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</si>
  <si>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</si>
  <si>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</si>
  <si>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</si>
  <si>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</si>
  <si>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</si>
  <si>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</si>
  <si>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</si>
  <si>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</si>
  <si>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</si>
  <si>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</si>
  <si>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</si>
  <si>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</si>
  <si>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</si>
  <si>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</si>
  <si>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</si>
  <si>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</si>
  <si>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</si>
  <si>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</si>
  <si>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</si>
  <si>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</si>
  <si>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</si>
  <si>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</si>
  <si>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</si>
  <si>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</si>
  <si>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</si>
  <si>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</si>
  <si>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</si>
  <si>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</si>
  <si>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</si>
  <si>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</si>
  <si>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</si>
  <si>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</si>
  <si>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</si>
  <si>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</si>
  <si>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</si>
  <si>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</si>
  <si>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</si>
  <si>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</si>
  <si>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</si>
  <si>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</si>
  <si>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</si>
  <si>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</si>
  <si>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</si>
  <si>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</si>
  <si>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</si>
  <si>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</si>
  <si>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</si>
  <si>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</si>
  <si>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</si>
  <si>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</si>
  <si>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</si>
  <si>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</si>
  <si>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</si>
  <si>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</si>
  <si>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</si>
  <si>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</si>
  <si>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</si>
  <si>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</si>
  <si>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</si>
  <si>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</si>
  <si>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</si>
  <si>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</si>
  <si>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</si>
  <si>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</si>
  <si>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</si>
  <si>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</si>
  <si>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</si>
  <si>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</si>
  <si>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</si>
  <si>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</si>
  <si>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</si>
  <si>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</si>
  <si>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</si>
  <si>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</si>
  <si>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</si>
  <si>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</si>
  <si>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</si>
  <si>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</si>
  <si>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</si>
  <si>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</si>
  <si>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</si>
  <si>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</si>
  <si>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</si>
  <si>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</si>
  <si>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</si>
  <si>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</si>
  <si>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</si>
  <si>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</si>
  <si>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</si>
  <si>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</si>
  <si>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</si>
  <si>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</si>
  <si>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</si>
  <si>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</si>
  <si>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</si>
  <si>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</si>
  <si>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</si>
  <si>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</si>
  <si>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</si>
  <si>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</si>
  <si>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</si>
  <si>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</si>
  <si>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</si>
  <si>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</si>
  <si>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</si>
  <si>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</si>
  <si>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</si>
  <si>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</si>
  <si>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</si>
  <si>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</si>
  <si>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</si>
  <si>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</si>
  <si>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</si>
  <si>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</si>
  <si>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</si>
  <si>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</si>
  <si>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</si>
  <si>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</si>
  <si>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</si>
  <si>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</si>
  <si>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</si>
  <si>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</si>
  <si>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</si>
  <si>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</si>
  <si>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</si>
  <si>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</si>
  <si>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</si>
  <si>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</si>
  <si>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</si>
  <si>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</si>
  <si>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</si>
  <si>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</si>
  <si>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</si>
  <si>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</si>
  <si>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</si>
  <si>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</si>
  <si>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</si>
  <si>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</si>
  <si>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</si>
  <si>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</si>
  <si>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</si>
  <si>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</si>
  <si>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</si>
  <si>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</si>
  <si>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</si>
  <si>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</si>
  <si>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</si>
  <si>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</si>
  <si>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</si>
  <si>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</si>
  <si>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</si>
  <si>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</si>
  <si>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</si>
  <si>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</si>
  <si>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</si>
  <si>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</si>
  <si>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</si>
  <si>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</si>
  <si>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</si>
  <si>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</si>
  <si>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</si>
  <si>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</si>
  <si>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</si>
  <si>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</si>
  <si>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</si>
  <si>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</si>
  <si>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</si>
  <si>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</si>
  <si>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</si>
  <si>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</si>
  <si>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</si>
  <si>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</si>
  <si>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</si>
  <si>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</si>
  <si>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</si>
  <si>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</si>
  <si>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</si>
  <si>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</si>
  <si>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</si>
  <si>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</si>
  <si>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</si>
  <si>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</si>
  <si>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</si>
  <si>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</si>
  <si>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</si>
  <si>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</si>
  <si>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</si>
  <si>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</si>
  <si>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</si>
  <si>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</si>
  <si>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</si>
  <si>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</si>
  <si>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</si>
  <si>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</si>
  <si>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</si>
  <si>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</si>
  <si>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</si>
  <si>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</si>
  <si>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</si>
  <si>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</si>
  <si>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</si>
  <si>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</si>
  <si>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</si>
  <si>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</si>
  <si>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</si>
  <si>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</si>
  <si>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</si>
  <si>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</si>
  <si>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</si>
  <si>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</si>
  <si>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</si>
  <si>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</si>
  <si>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</si>
  <si>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</si>
  <si>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</si>
  <si>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</si>
  <si>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</si>
  <si>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</si>
  <si>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</si>
  <si>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</si>
  <si>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</si>
  <si>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</si>
  <si>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</si>
  <si>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</si>
  <si>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</si>
  <si>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</si>
  <si>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</si>
  <si>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</si>
  <si>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</si>
  <si>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</si>
  <si>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</si>
  <si>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</si>
  <si>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</si>
  <si>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</si>
  <si>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</si>
  <si>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</si>
  <si>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</si>
  <si>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</si>
  <si>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</si>
  <si>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</si>
  <si>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</si>
  <si>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</si>
  <si>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</si>
  <si>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</si>
  <si>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</si>
  <si>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</si>
  <si>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</si>
  <si>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</si>
  <si>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</si>
  <si>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</si>
  <si>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</si>
  <si>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</si>
  <si>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</si>
  <si>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</si>
  <si>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</si>
  <si>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</si>
  <si>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</si>
  <si>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</si>
  <si>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</si>
  <si>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</si>
  <si>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</si>
  <si>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</si>
  <si>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</si>
  <si>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</si>
  <si>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</si>
  <si>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</si>
  <si>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</si>
  <si>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</si>
  <si>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</si>
  <si>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</si>
  <si>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</si>
  <si>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</si>
  <si>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</si>
  <si>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</si>
  <si>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</si>
  <si>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</si>
  <si>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</si>
  <si>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</si>
  <si>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</si>
  <si>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</si>
  <si>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</si>
  <si>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</si>
  <si>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</si>
  <si>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</si>
  <si>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</si>
  <si>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</si>
  <si>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</si>
  <si>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</si>
  <si>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</si>
  <si>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</si>
  <si>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</si>
  <si>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</si>
  <si>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</si>
  <si>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</si>
  <si>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</si>
  <si>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</si>
  <si>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</si>
  <si>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</si>
  <si>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</si>
  <si>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</si>
  <si>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</si>
  <si>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</si>
  <si>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</si>
  <si>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</si>
  <si>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</si>
  <si>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</si>
  <si>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</si>
  <si>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</si>
  <si>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</si>
  <si>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</si>
  <si>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</si>
  <si>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</si>
  <si>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</si>
  <si>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</si>
  <si>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</si>
  <si>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</si>
  <si>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</si>
  <si>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</si>
  <si>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</si>
  <si>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</si>
  <si>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</si>
  <si>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</si>
  <si>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</si>
  <si>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</si>
  <si>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</si>
  <si>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</si>
  <si>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</si>
  <si>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</si>
  <si>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</si>
  <si>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</si>
  <si>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</si>
  <si>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</si>
  <si>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</si>
  <si>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</si>
  <si>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</si>
  <si>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</si>
  <si>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</si>
  <si>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</si>
  <si>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</si>
  <si>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</si>
  <si>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</si>
  <si>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</si>
  <si>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</si>
  <si>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</si>
  <si>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</si>
  <si>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</si>
  <si>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</si>
  <si>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</si>
  <si>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</si>
  <si>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</si>
  <si>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</si>
  <si>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</si>
  <si>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</si>
  <si>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</si>
  <si>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</si>
  <si>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</si>
  <si>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</si>
  <si>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</si>
  <si>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</si>
  <si>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</si>
  <si>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</si>
  <si>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</si>
  <si>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</si>
  <si>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</si>
  <si>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</si>
  <si>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</si>
  <si>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</si>
  <si>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</si>
  <si>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</si>
  <si>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</si>
  <si>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</si>
  <si>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</si>
  <si>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</si>
  <si>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</si>
  <si>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</si>
  <si>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</si>
  <si>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</si>
  <si>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</si>
  <si>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</si>
  <si>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</si>
  <si>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</si>
  <si>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</si>
  <si>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</si>
  <si>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</si>
  <si>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</si>
  <si>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</si>
  <si>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</si>
  <si>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</si>
  <si>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</si>
  <si>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</si>
  <si>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</si>
  <si>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</si>
  <si>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</si>
  <si>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</si>
  <si>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</si>
  <si>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</si>
  <si>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</si>
  <si>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</si>
  <si>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</si>
  <si>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</si>
  <si>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</si>
  <si>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</si>
  <si>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</si>
  <si>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</si>
  <si>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</si>
  <si>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</si>
  <si>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</si>
  <si>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</si>
  <si>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</si>
  <si>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</si>
  <si>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</si>
  <si>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</si>
  <si>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</si>
  <si>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</si>
  <si>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</si>
  <si>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</si>
  <si>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</si>
  <si>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</si>
  <si>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</si>
  <si>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</si>
  <si>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</si>
  <si>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</si>
  <si>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</si>
  <si>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</si>
  <si>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</si>
  <si>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</si>
  <si>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</si>
  <si>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</si>
  <si>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</si>
  <si>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</si>
  <si>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</si>
  <si>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</si>
  <si>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</si>
  <si>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</si>
  <si>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</si>
  <si>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</si>
  <si>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</si>
  <si>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</si>
  <si>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</si>
  <si>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</si>
  <si>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</si>
  <si>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</si>
  <si>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</si>
  <si>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</si>
  <si>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</si>
  <si>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</si>
  <si>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</si>
  <si>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</si>
  <si>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</si>
  <si>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</si>
  <si>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</si>
  <si>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</si>
  <si>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</si>
  <si>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</si>
  <si>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</si>
  <si>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</si>
  <si>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</si>
  <si>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</si>
  <si>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</si>
  <si>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</si>
  <si>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</si>
  <si>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</si>
  <si>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</si>
  <si>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</si>
  <si>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</si>
  <si>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</si>
  <si>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</si>
  <si>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</si>
  <si>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</si>
  <si>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</si>
  <si>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</si>
  <si>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</si>
  <si>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</si>
  <si>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</si>
  <si>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</si>
  <si>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</si>
  <si>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</si>
  <si>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</si>
  <si>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</si>
  <si>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</si>
  <si>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</si>
  <si>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</si>
  <si>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</si>
  <si>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</si>
  <si>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</si>
  <si>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</si>
  <si>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</si>
  <si>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</si>
  <si>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</si>
  <si>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</si>
  <si>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</si>
  <si>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</si>
  <si>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</si>
  <si>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</si>
  <si>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</si>
  <si>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</si>
  <si>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</si>
  <si>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</si>
  <si>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</si>
  <si>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</si>
  <si>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</si>
  <si>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</si>
  <si>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</si>
  <si>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</si>
  <si>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</si>
  <si>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</si>
  <si>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</si>
  <si>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</si>
  <si>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</si>
  <si>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</si>
  <si>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</si>
  <si>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</si>
  <si>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</si>
  <si>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</si>
  <si>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</si>
  <si>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</si>
  <si>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</si>
  <si>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</si>
  <si>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</si>
  <si>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</si>
  <si>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</si>
  <si>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</si>
  <si>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</si>
  <si>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</si>
  <si>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</si>
  <si>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</si>
  <si>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</si>
  <si>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</si>
  <si>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</si>
  <si>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</si>
  <si>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</si>
  <si>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</si>
  <si>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</si>
  <si>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</si>
  <si>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</si>
  <si>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</si>
  <si>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</si>
  <si>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</si>
  <si>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</si>
  <si>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</si>
  <si>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</si>
  <si>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</si>
  <si>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</si>
  <si>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</si>
  <si>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</si>
  <si>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</si>
  <si>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</si>
  <si>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</si>
  <si>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</si>
  <si>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</si>
  <si>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</si>
  <si>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</si>
  <si>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</si>
  <si>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</si>
  <si>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</si>
  <si>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</si>
  <si>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</si>
  <si>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</si>
  <si>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</si>
  <si>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</si>
  <si>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</si>
  <si>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</si>
  <si>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</si>
  <si>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</si>
  <si>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</si>
  <si>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</si>
  <si>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</si>
  <si>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</si>
  <si>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</si>
  <si>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</si>
  <si>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</si>
  <si>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</si>
  <si>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</si>
  <si>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</si>
  <si>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</si>
  <si>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</si>
  <si>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</si>
  <si>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</si>
  <si>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</si>
  <si>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</si>
  <si>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</si>
  <si>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</si>
  <si>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</si>
  <si>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</si>
  <si>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</si>
  <si>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</si>
  <si>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</si>
  <si>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</si>
  <si>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</si>
  <si>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</si>
  <si>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</si>
  <si>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</si>
  <si>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</si>
  <si>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</si>
  <si>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</si>
  <si>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</si>
  <si>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</si>
  <si>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</si>
  <si>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</si>
  <si>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</si>
  <si>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</si>
  <si>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</si>
  <si>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</si>
  <si>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</si>
  <si>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</si>
  <si>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</si>
  <si>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</si>
  <si>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</si>
  <si>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</si>
  <si>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</si>
  <si>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</si>
  <si>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</si>
  <si>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</si>
  <si>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</si>
  <si>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</si>
  <si>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</si>
  <si>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</si>
  <si>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</si>
  <si>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</si>
  <si>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</si>
  <si>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</si>
  <si>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</si>
  <si>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</si>
  <si>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</si>
  <si>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</si>
  <si>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</si>
  <si>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</si>
  <si>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</si>
  <si>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</si>
  <si>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</si>
  <si>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</si>
  <si>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</si>
  <si>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</si>
  <si>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</si>
  <si>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</si>
  <si>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</si>
  <si>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</si>
  <si>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</si>
  <si>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</si>
  <si>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</si>
  <si>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</si>
  <si>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</si>
  <si>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</si>
  <si>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</si>
  <si>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</si>
  <si>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</si>
  <si>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</si>
  <si>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</si>
  <si>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</si>
  <si>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</si>
  <si>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</si>
  <si>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</si>
  <si>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</si>
  <si>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</si>
  <si>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</si>
  <si>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</si>
  <si>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</si>
  <si>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</si>
  <si>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</si>
  <si>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</si>
  <si>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</si>
  <si>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</si>
  <si>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</si>
  <si>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</si>
  <si>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</si>
  <si>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</si>
  <si>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</si>
  <si>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</si>
  <si>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</si>
  <si>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</si>
  <si>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</si>
  <si>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</si>
  <si>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</si>
  <si>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</si>
  <si>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</si>
  <si>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</si>
  <si>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</si>
  <si>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</si>
  <si>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</si>
  <si>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</si>
  <si>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</si>
  <si>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</si>
  <si>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</si>
  <si>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</si>
  <si>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</si>
  <si>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</si>
  <si>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</si>
  <si>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</si>
  <si>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</si>
  <si>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</si>
  <si>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</si>
  <si>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</si>
  <si>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</si>
  <si>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</si>
  <si>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</si>
  <si>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</si>
  <si>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</si>
  <si>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</si>
  <si>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</si>
  <si>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</si>
  <si>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</si>
  <si>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</si>
  <si>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</si>
  <si>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</si>
  <si>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</si>
  <si>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</si>
  <si>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</si>
  <si>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</si>
  <si>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</si>
  <si>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</si>
  <si>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</si>
  <si>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</si>
  <si>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</si>
  <si>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</si>
  <si>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</si>
  <si>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</si>
  <si>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</si>
  <si>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</si>
  <si>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</si>
  <si>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</si>
  <si>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</si>
  <si>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</si>
  <si>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</si>
  <si>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</si>
  <si>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</si>
  <si>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</si>
  <si>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</si>
  <si>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</si>
  <si>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</si>
  <si>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</si>
  <si>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</si>
  <si>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</si>
  <si>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</si>
  <si>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</si>
  <si>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</si>
  <si>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</si>
  <si>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</si>
  <si>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</si>
  <si>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</si>
  <si>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</si>
  <si>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</si>
  <si>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</si>
  <si>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</si>
  <si>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</si>
  <si>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</si>
  <si>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</si>
  <si>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</si>
  <si>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</si>
  <si>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</si>
  <si>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</si>
  <si>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</si>
  <si>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</si>
  <si>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</si>
  <si>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</si>
  <si>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</si>
  <si>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</si>
  <si>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</si>
  <si>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</si>
  <si>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</si>
  <si>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</si>
  <si>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</si>
  <si>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</si>
  <si>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</si>
  <si>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</si>
  <si>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</si>
  <si>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</si>
  <si>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</si>
  <si>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</si>
  <si>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</si>
  <si>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</si>
  <si>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</si>
  <si>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</si>
  <si>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</si>
  <si>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</si>
  <si>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</si>
  <si>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</si>
  <si>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</si>
  <si>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</si>
  <si>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</si>
  <si>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</si>
  <si>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</si>
  <si>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</si>
  <si>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</si>
  <si>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</si>
  <si>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</si>
  <si>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</si>
  <si>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</si>
  <si>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</si>
  <si>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</si>
  <si>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</si>
  <si>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</si>
  <si>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</si>
  <si>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</si>
  <si>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</si>
  <si>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</si>
  <si>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</si>
  <si>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</si>
  <si>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</si>
  <si>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</si>
  <si>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</si>
  <si>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</si>
  <si>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</si>
  <si>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</si>
  <si>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</si>
  <si>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</si>
  <si>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</si>
  <si>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</si>
  <si>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</si>
  <si>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</si>
  <si>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</si>
  <si>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</si>
  <si>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</si>
  <si>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</si>
  <si>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</si>
  <si>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</si>
  <si>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</si>
  <si>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</si>
  <si>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</si>
  <si>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</si>
  <si>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</si>
  <si>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</si>
  <si>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</si>
  <si>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</si>
  <si>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</si>
  <si>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</si>
  <si>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</si>
  <si>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</si>
  <si>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</si>
  <si>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</si>
  <si>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</si>
  <si>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</si>
  <si>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</si>
  <si>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</si>
  <si>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</si>
  <si>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</si>
  <si>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</si>
  <si>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</si>
  <si>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</si>
  <si>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</si>
  <si>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</si>
  <si>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</si>
  <si>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</si>
  <si>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</si>
  <si>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</si>
  <si>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</si>
  <si>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</si>
  <si>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</si>
  <si>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</si>
  <si>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</si>
  <si>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</si>
  <si>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</si>
  <si>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</si>
  <si>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</si>
  <si>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</si>
  <si>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</si>
  <si>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</si>
  <si>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</si>
  <si>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</si>
  <si>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</si>
  <si>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</si>
  <si>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</si>
  <si>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</si>
  <si>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</si>
  <si>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</si>
  <si>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</si>
  <si>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</si>
  <si>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</si>
  <si>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</si>
  <si>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</si>
  <si>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</si>
  <si>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</si>
  <si>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</si>
  <si>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</si>
  <si>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</si>
  <si>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</si>
  <si>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</si>
  <si>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</si>
  <si>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</si>
  <si>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</si>
  <si>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</si>
  <si>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</si>
  <si>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</si>
  <si>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</si>
  <si>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</si>
  <si>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</si>
  <si>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</si>
  <si>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</si>
  <si>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</si>
  <si>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</si>
  <si>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</si>
  <si>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</si>
  <si>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</si>
  <si>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</si>
  <si>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</si>
  <si>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</si>
  <si>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</si>
  <si>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</si>
  <si>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</si>
  <si>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</si>
  <si>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</si>
  <si>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</si>
  <si>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</si>
  <si>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</si>
  <si>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</si>
  <si>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</si>
  <si>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</si>
  <si>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</si>
  <si>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</si>
  <si>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</si>
  <si>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</si>
  <si>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</si>
  <si>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</si>
  <si>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</si>
  <si>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</si>
  <si>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</si>
  <si>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</si>
  <si>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</si>
  <si>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</si>
  <si>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</si>
  <si>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</si>
  <si>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</si>
  <si>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</si>
  <si>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</si>
  <si>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</si>
  <si>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</si>
  <si>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</si>
  <si>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</si>
  <si>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</si>
  <si>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</si>
  <si>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</si>
  <si>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</si>
  <si>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</si>
  <si>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</si>
  <si>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</si>
  <si>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</si>
  <si>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</si>
  <si>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</si>
  <si>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</si>
  <si>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</si>
  <si>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</si>
  <si>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</si>
  <si>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</si>
  <si>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</si>
  <si>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</si>
  <si>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</si>
  <si>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</si>
  <si>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</si>
  <si>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</si>
  <si>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</si>
  <si>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</si>
  <si>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</si>
  <si>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</si>
  <si>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</si>
  <si>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</si>
  <si>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</si>
  <si>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</si>
  <si>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</si>
  <si>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</si>
  <si>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</si>
  <si>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</si>
  <si>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</si>
  <si>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</si>
  <si>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</si>
  <si>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</si>
  <si>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</si>
  <si>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</si>
  <si>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</si>
  <si>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</si>
  <si>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</si>
  <si>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</si>
  <si>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</si>
  <si>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</si>
  <si>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</si>
  <si>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</si>
  <si>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</si>
  <si>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</si>
  <si>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</si>
  <si>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</si>
  <si>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</si>
  <si>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</si>
  <si>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</si>
  <si>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</si>
  <si>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</si>
  <si>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</si>
  <si>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</si>
  <si>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</si>
  <si>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</si>
  <si>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</si>
  <si>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</si>
  <si>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</si>
  <si>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</si>
  <si>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</si>
  <si>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</si>
  <si>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</si>
  <si>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</si>
  <si>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</si>
  <si>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</si>
  <si>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</si>
  <si>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</si>
  <si>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</si>
  <si>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</si>
  <si>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</si>
  <si>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</si>
  <si>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</si>
  <si>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</si>
  <si>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</si>
  <si>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</si>
  <si>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</si>
  <si>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</si>
  <si>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</si>
  <si>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</si>
  <si>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</si>
  <si>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</si>
  <si>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</si>
  <si>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</si>
  <si>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</si>
  <si>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</si>
  <si>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</si>
  <si>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</si>
  <si>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</si>
  <si>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</si>
  <si>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</si>
  <si>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</si>
  <si>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</si>
  <si>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</si>
  <si>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</si>
  <si>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</si>
  <si>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</si>
  <si>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</si>
  <si>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</si>
  <si>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</si>
  <si>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</si>
  <si>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</si>
  <si>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</si>
  <si>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</si>
  <si>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</si>
  <si>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</si>
  <si>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</si>
  <si>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</si>
  <si>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</si>
  <si>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</si>
  <si>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</si>
  <si>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</si>
  <si>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</si>
  <si>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</si>
  <si>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</si>
  <si>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</si>
  <si>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</si>
  <si>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</si>
  <si>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</si>
  <si>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</si>
  <si>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</si>
  <si>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</si>
  <si>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</si>
  <si>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</si>
  <si>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</si>
  <si>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</si>
  <si>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</si>
  <si>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</si>
  <si>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</si>
  <si>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</si>
  <si>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</si>
  <si>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</si>
  <si>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</si>
  <si>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</si>
  <si>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</si>
  <si>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</si>
  <si>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</si>
  <si>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</si>
  <si>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</si>
  <si>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</si>
  <si>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</si>
  <si>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</si>
  <si>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</si>
  <si>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</si>
  <si>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</si>
  <si>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</si>
  <si>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</si>
  <si>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</si>
  <si>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</si>
  <si>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</si>
  <si>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</si>
  <si>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</si>
  <si>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</si>
  <si>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</si>
  <si>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</si>
  <si>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</si>
  <si>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</si>
  <si>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</si>
  <si>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</si>
  <si>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</si>
  <si>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</si>
  <si>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</si>
  <si>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</si>
  <si>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</si>
  <si>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</si>
  <si>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</si>
  <si>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</si>
  <si>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</si>
  <si>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</si>
  <si>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</si>
  <si>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</si>
  <si>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</si>
  <si>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</si>
  <si>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</si>
  <si>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</si>
  <si>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</si>
  <si>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</si>
  <si>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</si>
  <si>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</si>
  <si>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</si>
  <si>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</si>
  <si>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</si>
  <si>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</si>
  <si>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</si>
  <si>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</si>
  <si>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</si>
  <si>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</si>
  <si>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</si>
  <si>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</si>
  <si>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</si>
  <si>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</si>
  <si>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</si>
  <si>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</si>
  <si>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</si>
  <si>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</si>
  <si>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</si>
  <si>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</si>
  <si>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</si>
  <si>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</si>
  <si>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</si>
  <si>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</si>
  <si>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</si>
  <si>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</si>
  <si>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</si>
  <si>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</si>
  <si>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</si>
  <si>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</si>
  <si>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</si>
  <si>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</si>
  <si>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</si>
  <si>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</si>
  <si>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</si>
  <si>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</si>
  <si>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</si>
  <si>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</si>
  <si>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</si>
  <si>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</si>
  <si>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</si>
  <si>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</si>
  <si>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</si>
  <si>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</si>
  <si>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</si>
  <si>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</si>
  <si>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</si>
  <si>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</si>
  <si>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</si>
  <si>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</si>
  <si>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</si>
  <si>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</si>
  <si>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</si>
  <si>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</si>
  <si>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</si>
  <si>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</si>
  <si>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</si>
  <si>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</si>
  <si>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</si>
  <si>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</si>
  <si>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</si>
  <si>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</si>
  <si>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</si>
  <si>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</si>
  <si>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</si>
  <si>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</si>
  <si>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</si>
  <si>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</si>
  <si>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</si>
  <si>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</si>
  <si>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</si>
  <si>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</si>
  <si>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</si>
  <si>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</si>
  <si>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</si>
  <si>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</si>
  <si>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</si>
  <si>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</si>
  <si>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</si>
  <si>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</si>
  <si>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</si>
  <si>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</si>
  <si>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</si>
  <si>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</si>
  <si>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</si>
  <si>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</si>
  <si>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</si>
  <si>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</si>
  <si>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</si>
  <si>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</si>
  <si>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</si>
  <si>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</si>
  <si>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</si>
  <si>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</si>
  <si>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</si>
  <si>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</si>
  <si>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</si>
  <si>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</si>
  <si>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</si>
  <si>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</si>
  <si>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</si>
  <si>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</si>
  <si>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</si>
  <si>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</si>
  <si>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</si>
  <si>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</si>
  <si>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</si>
  <si>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</si>
  <si>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</si>
  <si>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</si>
  <si>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</si>
  <si>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</si>
  <si>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</si>
  <si>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</si>
  <si>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</si>
  <si>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</si>
  <si>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</si>
  <si>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</si>
  <si>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</si>
  <si>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</si>
  <si>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</si>
  <si>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</si>
  <si>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</si>
  <si>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</si>
  <si>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</si>
  <si>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</si>
  <si>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</si>
  <si>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</si>
  <si>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</si>
  <si>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</si>
  <si>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</si>
  <si>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</si>
  <si>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</si>
  <si>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</si>
  <si>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</si>
  <si>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</si>
  <si>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</si>
  <si>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</si>
  <si>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</si>
  <si>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</si>
  <si>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</si>
  <si>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</si>
  <si>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</si>
  <si>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</si>
  <si>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</si>
  <si>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</si>
  <si>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</si>
  <si>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</si>
  <si>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</si>
  <si>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</si>
  <si>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</si>
  <si>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</si>
  <si>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</si>
  <si>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</si>
  <si>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</si>
  <si>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</si>
  <si>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</si>
  <si>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</si>
  <si>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</si>
  <si>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</si>
  <si>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</si>
  <si>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</si>
  <si>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</si>
  <si>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</si>
  <si>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</si>
  <si>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</si>
  <si>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</si>
  <si>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</si>
  <si>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</si>
  <si>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</si>
  <si>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</si>
  <si>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</si>
  <si>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</si>
  <si>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</si>
  <si>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</si>
  <si>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</si>
  <si>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</si>
  <si>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</si>
  <si>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</si>
  <si>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</si>
  <si>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</si>
  <si>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</si>
  <si>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</si>
  <si>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</si>
  <si>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</si>
  <si>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</si>
  <si>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</si>
  <si>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</si>
  <si>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</si>
  <si>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</si>
  <si>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</si>
  <si>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</si>
  <si>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</si>
  <si>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</si>
  <si>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</si>
  <si>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</si>
  <si>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</si>
  <si>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</si>
  <si>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</si>
  <si>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</si>
  <si>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</si>
  <si>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</si>
  <si>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</si>
  <si>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</si>
  <si>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</si>
  <si>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</si>
  <si>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</si>
  <si>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</si>
  <si>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</si>
  <si>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</si>
  <si>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</si>
  <si>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</si>
  <si>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</si>
  <si>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</si>
  <si>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</si>
  <si>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</si>
  <si>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</si>
  <si>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</si>
  <si>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</si>
  <si>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</si>
  <si>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</si>
  <si>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</si>
  <si>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</si>
  <si>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</si>
  <si>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</si>
  <si>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</si>
  <si>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</si>
  <si>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</si>
  <si>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</si>
  <si>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</si>
  <si>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</si>
  <si>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</si>
  <si>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</si>
  <si>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</si>
  <si>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</si>
  <si>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</si>
  <si>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</si>
  <si>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</si>
  <si>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</si>
  <si>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</si>
  <si>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</si>
  <si>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</si>
  <si>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</si>
  <si>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</si>
  <si>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</si>
  <si>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</si>
  <si>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</si>
  <si>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</si>
  <si>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</si>
  <si>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</si>
  <si>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</si>
  <si>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</si>
  <si>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</si>
  <si>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</si>
  <si>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</si>
  <si>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</si>
  <si>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</si>
  <si>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</si>
  <si>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</si>
  <si>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</si>
  <si>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</si>
  <si>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</si>
  <si>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</si>
  <si>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</si>
  <si>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</si>
  <si>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</si>
  <si>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</si>
  <si>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</si>
  <si>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</si>
  <si>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</si>
  <si>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</si>
  <si>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</si>
  <si>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</si>
  <si>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</si>
  <si>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</si>
  <si>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</si>
  <si>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</si>
  <si>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</si>
  <si>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</si>
  <si>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</si>
  <si>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</si>
  <si>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</si>
  <si>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</si>
  <si>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</si>
  <si>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</si>
  <si>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</si>
  <si>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</si>
  <si>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</si>
  <si>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</si>
  <si>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</si>
  <si>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</si>
  <si>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</si>
  <si>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</si>
  <si>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</si>
  <si>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</si>
  <si>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</si>
  <si>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</si>
  <si>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</si>
  <si>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</si>
  <si>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</si>
  <si>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</si>
  <si>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</si>
  <si>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</si>
  <si>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</si>
  <si>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</si>
  <si>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</si>
  <si>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</si>
  <si>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</si>
  <si>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</si>
  <si>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</si>
  <si>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</si>
  <si>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</si>
  <si>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</si>
  <si>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</si>
  <si>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</si>
  <si>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</si>
  <si>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</si>
  <si>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</si>
  <si>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</si>
  <si>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</si>
  <si>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</si>
  <si>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</si>
  <si>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</si>
  <si>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</si>
  <si>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</si>
  <si>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</si>
  <si>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</si>
  <si>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</si>
  <si>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</si>
  <si>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</si>
  <si>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</si>
  <si>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</si>
  <si>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</si>
  <si>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</si>
  <si>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</si>
  <si>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</si>
  <si>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</si>
  <si>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</si>
  <si>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</si>
  <si>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</si>
  <si>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</si>
  <si>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</si>
  <si>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</si>
  <si>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</si>
  <si>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</si>
  <si>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</si>
  <si>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</si>
  <si>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</si>
  <si>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</si>
  <si>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</si>
  <si>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</si>
  <si>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</si>
  <si>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</si>
  <si>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</si>
  <si>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</si>
  <si>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</si>
  <si>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</si>
  <si>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</si>
  <si>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</si>
  <si>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</si>
  <si>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</si>
  <si>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</si>
  <si>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</si>
  <si>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</si>
  <si>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</si>
  <si>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</si>
  <si>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</si>
  <si>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</si>
  <si>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</si>
  <si>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</si>
  <si>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</si>
  <si>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</si>
  <si>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</si>
  <si>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</si>
  <si>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</si>
  <si>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</si>
  <si>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</si>
  <si>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</si>
  <si>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</si>
  <si>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</si>
  <si>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</si>
  <si>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</si>
  <si>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</si>
  <si>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</si>
  <si>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</si>
  <si>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</si>
  <si>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</si>
  <si>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</si>
  <si>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</si>
  <si>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</si>
  <si>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</si>
  <si>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</si>
  <si>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</si>
  <si>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</si>
  <si>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</si>
  <si>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</si>
  <si>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</si>
  <si>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</si>
  <si>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</si>
  <si>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</si>
  <si>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</si>
  <si>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</si>
  <si>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</si>
  <si>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</si>
  <si>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</si>
  <si>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</si>
  <si>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</si>
  <si>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</si>
  <si>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</si>
  <si>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</si>
  <si>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</si>
  <si>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</si>
  <si>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</si>
  <si>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</si>
  <si>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</si>
  <si>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</si>
  <si>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</si>
  <si>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</si>
  <si>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</si>
  <si>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</si>
  <si>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</si>
  <si>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</si>
  <si>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</si>
  <si>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</si>
  <si>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</si>
  <si>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</si>
  <si>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</si>
  <si>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</si>
  <si>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</si>
  <si>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</si>
  <si>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</si>
  <si>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</si>
  <si>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</si>
  <si>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</si>
  <si>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</si>
  <si>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</si>
  <si>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</si>
  <si>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</si>
  <si>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</si>
  <si>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</si>
  <si>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</si>
  <si>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</si>
  <si>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</si>
  <si>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</si>
  <si>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</si>
  <si>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</si>
  <si>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</si>
  <si>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</si>
  <si>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</si>
  <si>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</si>
  <si>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</si>
  <si>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</si>
  <si>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</si>
  <si>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</si>
  <si>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</si>
  <si>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</si>
  <si>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</si>
  <si>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</si>
  <si>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</si>
  <si>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</si>
  <si>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</si>
  <si>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</si>
  <si>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</si>
  <si>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</si>
  <si>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</si>
  <si>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</si>
  <si>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</si>
  <si>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</si>
  <si>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</si>
  <si>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</si>
  <si>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</si>
  <si>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</si>
  <si>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</si>
  <si>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</si>
  <si>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</si>
  <si>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</si>
  <si>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</si>
  <si>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</si>
  <si>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</si>
  <si>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</si>
  <si>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</si>
  <si>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</si>
  <si>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</si>
  <si>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</si>
  <si>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</si>
  <si>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</si>
  <si>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</si>
  <si>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</si>
  <si>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</si>
  <si>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</si>
  <si>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</si>
  <si>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</si>
  <si>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</si>
  <si>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</si>
  <si>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</si>
  <si>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</si>
  <si>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</si>
  <si>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</si>
  <si>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</si>
  <si>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</si>
  <si>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</si>
  <si>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</si>
  <si>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</si>
  <si>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</si>
  <si>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</si>
  <si>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</si>
  <si>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</si>
  <si>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</si>
  <si>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</si>
  <si>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</si>
  <si>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</si>
  <si>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</si>
  <si>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</si>
  <si>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</si>
  <si>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</si>
  <si>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</si>
  <si>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</si>
  <si>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</si>
  <si>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</si>
  <si>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</si>
  <si>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</si>
  <si>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</si>
  <si>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</si>
  <si>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</si>
  <si>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</si>
  <si>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</si>
  <si>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</si>
  <si>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</si>
  <si>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</si>
  <si>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</si>
  <si>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</si>
  <si>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</si>
  <si>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</si>
  <si>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</si>
  <si>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</si>
  <si>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</si>
  <si>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</si>
  <si>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</si>
  <si>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</si>
  <si>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</si>
  <si>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</si>
  <si>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</si>
  <si>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</si>
  <si>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</si>
  <si>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</si>
  <si>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</si>
  <si>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</si>
  <si>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</si>
  <si>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</si>
  <si>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</si>
  <si>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</si>
  <si>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</si>
  <si>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</si>
  <si>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</si>
  <si>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</si>
  <si>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</si>
  <si>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</si>
  <si>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</si>
  <si>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</si>
  <si>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</si>
  <si>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</si>
  <si>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</si>
  <si>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</si>
  <si>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</si>
  <si>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</si>
  <si>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</si>
  <si>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</si>
  <si>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</si>
  <si>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</si>
  <si>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</si>
  <si>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</si>
  <si>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</si>
  <si>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</si>
  <si>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</si>
  <si>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</si>
  <si>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</si>
  <si>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</si>
  <si>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</si>
  <si>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</si>
  <si>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</si>
  <si>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</si>
  <si>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</si>
  <si>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</si>
  <si>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</si>
  <si>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</si>
  <si>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</si>
  <si>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</si>
  <si>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</si>
  <si>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</si>
  <si>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</si>
  <si>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</si>
  <si>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</si>
  <si>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</si>
  <si>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</si>
  <si>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</si>
  <si>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</si>
  <si>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</si>
  <si>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</si>
  <si>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</si>
  <si>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</si>
  <si>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</si>
  <si>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</si>
  <si>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</si>
  <si>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</si>
  <si>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</si>
  <si>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</si>
  <si>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</si>
  <si>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</si>
  <si>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</si>
  <si>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</si>
  <si>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</si>
  <si>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</si>
  <si>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</si>
  <si>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</si>
  <si>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</si>
  <si>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</si>
  <si>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</si>
  <si>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</si>
  <si>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</si>
  <si>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</si>
  <si>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</si>
  <si>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</si>
  <si>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</si>
  <si>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</si>
  <si>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</si>
  <si>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</si>
  <si>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</si>
  <si>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</si>
  <si>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</si>
  <si>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</si>
  <si>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</si>
  <si>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</si>
  <si>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</si>
  <si>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</si>
  <si>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</si>
  <si>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</si>
  <si>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</si>
  <si>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</si>
  <si>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</si>
  <si>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</si>
  <si>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</si>
  <si>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</si>
  <si>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</si>
  <si>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</si>
  <si>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</si>
  <si>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</si>
  <si>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</si>
  <si>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</si>
  <si>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</si>
  <si>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</si>
  <si>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</si>
  <si>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</si>
  <si>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</si>
  <si>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</si>
  <si>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</si>
  <si>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</si>
  <si>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</si>
  <si>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</si>
  <si>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</si>
  <si>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</si>
  <si>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</si>
  <si>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</si>
  <si>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</si>
  <si>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</si>
  <si>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</si>
  <si>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</si>
  <si>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</si>
  <si>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</si>
  <si>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</si>
  <si>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</si>
  <si>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</si>
  <si>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</si>
  <si>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</si>
  <si>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</si>
  <si>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</si>
  <si>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</si>
  <si>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</si>
  <si>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</si>
  <si>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</si>
  <si>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</si>
  <si>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</si>
  <si>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</si>
  <si>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</si>
  <si>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</si>
  <si>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</si>
  <si>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</si>
  <si>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</si>
  <si>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</si>
  <si>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</si>
  <si>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</si>
  <si>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</si>
  <si>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</si>
  <si>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</si>
  <si>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</si>
  <si>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</si>
  <si>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</si>
  <si>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</si>
  <si>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</si>
  <si>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</si>
  <si>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</si>
  <si>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</si>
  <si>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</si>
  <si>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</si>
  <si>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</si>
  <si>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</si>
  <si>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</si>
  <si>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</si>
  <si>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</si>
  <si>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</si>
  <si>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</si>
  <si>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</si>
  <si>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</si>
  <si>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</si>
  <si>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</si>
  <si>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</si>
  <si>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</si>
  <si>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</si>
  <si>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</si>
  <si>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</si>
  <si>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</si>
  <si>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</si>
  <si>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</si>
  <si>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</si>
  <si>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</si>
  <si>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</si>
  <si>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</si>
  <si>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</si>
  <si>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</si>
  <si>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</si>
  <si>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</si>
  <si>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</si>
  <si>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</si>
  <si>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</si>
  <si>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</si>
  <si>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</si>
  <si>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</si>
  <si>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</si>
  <si>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</si>
  <si>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</si>
  <si>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</si>
  <si>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</si>
  <si>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</si>
  <si>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</si>
  <si>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</si>
  <si>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</si>
  <si>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</si>
  <si>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</si>
  <si>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</si>
  <si>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</si>
  <si>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</si>
  <si>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</si>
  <si>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</si>
  <si>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</si>
  <si>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</si>
  <si>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</si>
  <si>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</si>
  <si>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</si>
  <si>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</si>
  <si>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</si>
  <si>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</si>
  <si>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</si>
  <si>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</si>
  <si>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</si>
  <si>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</si>
  <si>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</si>
  <si>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</si>
  <si>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</si>
  <si>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</si>
  <si>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</si>
  <si>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</si>
  <si>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</si>
  <si>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</si>
  <si>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</si>
  <si>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</si>
  <si>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</si>
  <si>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</si>
  <si>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</si>
  <si>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</si>
  <si>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</si>
  <si>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</si>
  <si>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</si>
  <si>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</si>
  <si>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</si>
  <si>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</si>
  <si>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</si>
  <si>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</si>
  <si>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</si>
  <si>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</si>
  <si>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</si>
  <si>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</si>
  <si>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</si>
  <si>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</si>
  <si>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</si>
  <si>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</si>
  <si>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</si>
  <si>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</si>
  <si>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</si>
  <si>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</si>
  <si>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</si>
  <si>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</si>
  <si>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</si>
  <si>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</si>
  <si>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</si>
  <si>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</si>
  <si>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</si>
  <si>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</si>
  <si>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</si>
  <si>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</si>
  <si>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</si>
  <si>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</si>
  <si>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</si>
  <si>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</si>
  <si>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</si>
  <si>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</si>
  <si>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</si>
  <si>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</si>
  <si>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</si>
  <si>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</si>
  <si>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</si>
  <si>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</si>
  <si>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</si>
  <si>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</si>
  <si>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</si>
  <si>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</si>
  <si>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</si>
  <si>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</si>
  <si>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</si>
  <si>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</si>
  <si>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</si>
  <si>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</si>
  <si>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</si>
  <si>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</si>
  <si>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</si>
  <si>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</si>
  <si>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</si>
  <si>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</si>
  <si>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</si>
  <si>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</si>
  <si>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</si>
  <si>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</si>
  <si>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</si>
  <si>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</si>
  <si>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</si>
  <si>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</si>
  <si>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</si>
  <si>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</si>
  <si>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</si>
  <si>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</si>
  <si>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</si>
  <si>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</si>
  <si>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</si>
  <si>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</si>
  <si>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</si>
  <si>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</si>
  <si>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</si>
  <si>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</si>
  <si>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</si>
  <si>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</si>
  <si>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</si>
  <si>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</si>
  <si>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</si>
  <si>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</si>
  <si>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</si>
  <si>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</si>
  <si>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</si>
  <si>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</si>
  <si>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</si>
  <si>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</si>
  <si>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</si>
  <si>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</si>
  <si>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</si>
  <si>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</si>
  <si>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</si>
  <si>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</si>
  <si>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</si>
  <si>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</si>
  <si>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</si>
  <si>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</si>
  <si>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</si>
  <si>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</si>
  <si>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</si>
  <si>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</si>
  <si>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</si>
  <si>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</si>
  <si>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</si>
  <si>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</si>
  <si>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</si>
  <si>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</si>
  <si>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</si>
  <si>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</si>
  <si>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</si>
  <si>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</si>
  <si>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</si>
  <si>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</si>
  <si>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</si>
  <si>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</si>
  <si>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</si>
  <si>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</si>
  <si>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</si>
  <si>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</si>
  <si>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</si>
  <si>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</si>
  <si>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</si>
  <si>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</si>
  <si>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</si>
  <si>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</si>
  <si>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</si>
  <si>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</si>
  <si>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</si>
  <si>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</si>
  <si>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</si>
  <si>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</si>
  <si>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</si>
  <si>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</si>
  <si>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</si>
  <si>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</si>
  <si>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</si>
  <si>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</si>
  <si>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</si>
  <si>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</si>
  <si>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</si>
  <si>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</si>
  <si>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</si>
  <si>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</si>
  <si>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</si>
  <si>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</si>
  <si>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</si>
  <si>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</si>
  <si>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</si>
  <si>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</si>
  <si>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</si>
  <si>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</si>
  <si>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</si>
  <si>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</si>
  <si>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</si>
  <si>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</si>
  <si>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</si>
  <si>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</si>
  <si>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</si>
  <si>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</si>
  <si>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</si>
  <si>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</si>
  <si>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</si>
  <si>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</si>
  <si>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</si>
  <si>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</si>
  <si>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</si>
  <si>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</si>
  <si>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</si>
  <si>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</si>
  <si>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</si>
  <si>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</si>
  <si>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</si>
  <si>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</si>
  <si>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</si>
  <si>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</si>
  <si>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</si>
  <si>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</si>
  <si>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</si>
  <si>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</si>
  <si>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</si>
  <si>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</si>
  <si>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</si>
  <si>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</si>
  <si>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</si>
  <si>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</si>
  <si>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</si>
  <si>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</si>
  <si>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</si>
  <si>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</si>
  <si>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</si>
  <si>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</si>
  <si>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</si>
  <si>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</si>
  <si>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</si>
  <si>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</si>
  <si>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</si>
  <si>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</si>
  <si>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</si>
  <si>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</si>
  <si>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</si>
  <si>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</si>
  <si>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</si>
  <si>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</si>
  <si>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</si>
  <si>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</si>
  <si>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</si>
  <si>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</si>
  <si>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</si>
  <si>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</si>
  <si>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</si>
  <si>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</si>
  <si>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</si>
  <si>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</si>
  <si>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</si>
  <si>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</si>
  <si>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</si>
  <si>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</si>
  <si>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</si>
  <si>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</si>
  <si>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</si>
  <si>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</si>
  <si>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</si>
  <si>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</si>
  <si>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</si>
  <si>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</si>
  <si>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</si>
  <si>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</si>
  <si>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</si>
  <si>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</si>
  <si>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</si>
  <si>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</si>
  <si>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</si>
  <si>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</si>
  <si>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</si>
  <si>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</si>
  <si>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</si>
  <si>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</si>
  <si>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</si>
  <si>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</si>
  <si>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</si>
  <si>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</si>
  <si>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</si>
  <si>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</si>
  <si>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</si>
  <si>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</si>
  <si>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</si>
  <si>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</si>
  <si>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</si>
  <si>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</si>
  <si>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</si>
  <si>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</si>
  <si>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</si>
  <si>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</si>
  <si>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</si>
  <si>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</si>
  <si>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</si>
  <si>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</si>
  <si>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</si>
  <si>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</si>
  <si>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</si>
  <si>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</si>
  <si>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</si>
  <si>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</si>
  <si>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</si>
  <si>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</si>
  <si>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</si>
  <si>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</si>
  <si>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</si>
  <si>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</si>
  <si>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</si>
  <si>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</si>
  <si>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</si>
  <si>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</si>
  <si>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</si>
  <si>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</si>
  <si>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</si>
  <si>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</si>
  <si>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</si>
  <si>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</si>
  <si>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</si>
  <si>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</si>
  <si>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</si>
  <si>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</si>
  <si>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</si>
  <si>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</si>
  <si>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</si>
  <si>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</si>
  <si>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</si>
  <si>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</si>
  <si>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</si>
  <si>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</si>
  <si>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</si>
  <si>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</si>
  <si>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</si>
  <si>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</si>
  <si>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</si>
  <si>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</si>
  <si>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</si>
  <si>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</si>
  <si>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</si>
  <si>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</si>
  <si>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</si>
  <si>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</si>
  <si>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</si>
  <si>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</si>
  <si>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</si>
  <si>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</si>
  <si>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</si>
  <si>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</si>
  <si>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</si>
  <si>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</si>
  <si>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</si>
  <si>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</si>
  <si>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</si>
  <si>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</si>
  <si>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</si>
  <si>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</si>
  <si>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</si>
  <si>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</si>
  <si>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</si>
  <si>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</si>
  <si>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</si>
  <si>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</si>
  <si>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</si>
  <si>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</si>
  <si>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</si>
  <si>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</si>
  <si>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</si>
  <si>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</si>
  <si>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</si>
  <si>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</si>
  <si>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</si>
  <si>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</si>
  <si>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</si>
  <si>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</si>
  <si>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</si>
  <si>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</si>
  <si>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</si>
  <si>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</si>
  <si>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</si>
  <si>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</si>
  <si>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</si>
  <si>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</si>
  <si>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</si>
  <si>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</si>
  <si>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</si>
  <si>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</si>
  <si>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</si>
  <si>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</si>
  <si>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</si>
  <si>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</si>
  <si>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</si>
  <si>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</si>
  <si>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</si>
  <si>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</si>
  <si>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</si>
  <si>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</si>
  <si>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</si>
  <si>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</si>
  <si>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</si>
  <si>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</si>
  <si>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</si>
  <si>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</si>
  <si>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</si>
  <si>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</si>
  <si>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</si>
  <si>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</si>
  <si>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</si>
  <si>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</si>
  <si>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</si>
  <si>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</si>
  <si>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</si>
  <si>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</si>
  <si>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</si>
  <si>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</si>
  <si>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</si>
  <si>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</si>
  <si>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</si>
  <si>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</si>
  <si>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</si>
  <si>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</si>
  <si>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</si>
  <si>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</si>
  <si>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</si>
  <si>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</si>
  <si>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</si>
  <si>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</si>
  <si>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</si>
  <si>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</si>
  <si>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</si>
  <si>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</si>
  <si>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</si>
  <si>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</si>
  <si>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</si>
  <si>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</si>
  <si>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</si>
  <si>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</si>
  <si>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</si>
  <si>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</si>
  <si>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</si>
  <si>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</si>
  <si>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</si>
  <si>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</si>
  <si>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</si>
  <si>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</si>
  <si>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</si>
  <si>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</si>
  <si>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</si>
  <si>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</si>
  <si>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</si>
  <si>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</si>
  <si>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</si>
  <si>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</si>
  <si>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</si>
  <si>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</si>
  <si>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</si>
  <si>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</si>
  <si>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</si>
  <si>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</si>
  <si>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</si>
  <si>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</si>
  <si>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</si>
  <si>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</si>
  <si>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</si>
  <si>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</si>
  <si>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</si>
  <si>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</si>
  <si>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</si>
  <si>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</si>
  <si>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</si>
  <si>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</si>
  <si>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</si>
  <si>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</si>
  <si>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</si>
  <si>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</si>
  <si>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</si>
  <si>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</si>
  <si>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</si>
  <si>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</si>
  <si>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</si>
  <si>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</si>
  <si>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</si>
  <si>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</si>
  <si>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</si>
  <si>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</si>
  <si>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</si>
  <si>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</si>
  <si>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</si>
  <si>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</si>
  <si>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</si>
  <si>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</si>
  <si>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</si>
  <si>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</si>
  <si>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</si>
  <si>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</si>
  <si>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</si>
  <si>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</si>
  <si>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</si>
  <si>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</si>
  <si>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</si>
  <si>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</si>
  <si>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</si>
  <si>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</si>
  <si>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</si>
  <si>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</si>
  <si>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</si>
  <si>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</si>
  <si>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</si>
  <si>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</si>
  <si>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</si>
  <si>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</si>
  <si>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</si>
  <si>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</si>
  <si>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</si>
  <si>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</si>
  <si>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</si>
  <si>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</si>
  <si>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</si>
  <si>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</si>
  <si>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</si>
  <si>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</si>
  <si>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</si>
  <si>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</si>
  <si>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</si>
  <si>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</si>
  <si>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</si>
  <si>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</si>
  <si>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</si>
  <si>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</si>
  <si>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</si>
  <si>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</si>
  <si>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</si>
  <si>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</si>
  <si>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</si>
  <si>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</si>
  <si>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</si>
  <si>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</si>
  <si>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</si>
  <si>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</si>
  <si>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</si>
  <si>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</si>
  <si>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</si>
  <si>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</si>
  <si>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</si>
  <si>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</si>
  <si>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</si>
  <si>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</si>
  <si>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</si>
  <si>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</si>
  <si>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</si>
  <si>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</si>
  <si>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</si>
  <si>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</si>
  <si>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</si>
  <si>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</si>
  <si>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</si>
  <si>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</si>
  <si>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</si>
  <si>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</si>
  <si>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</si>
  <si>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</si>
  <si>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</si>
  <si>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</si>
  <si>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</si>
  <si>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</si>
  <si>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</si>
  <si>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</si>
  <si>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</si>
  <si>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</si>
  <si>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</si>
  <si>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</si>
  <si>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</si>
  <si>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</si>
  <si>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</si>
  <si>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</si>
  <si>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</si>
  <si>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</si>
  <si>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</si>
  <si>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</si>
  <si>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</si>
  <si>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</si>
  <si>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</si>
  <si>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</si>
  <si>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</si>
  <si>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</si>
  <si>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</si>
  <si>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</si>
  <si>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</si>
  <si>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</si>
  <si>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</si>
  <si>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</si>
  <si>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</si>
  <si>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</si>
  <si>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</si>
  <si>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</si>
  <si>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</si>
  <si>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</si>
  <si>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</si>
  <si>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</si>
  <si>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</si>
  <si>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</si>
  <si>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</si>
  <si>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</si>
  <si>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</si>
  <si>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</si>
  <si>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</si>
  <si>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</si>
  <si>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</si>
  <si>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</si>
  <si>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</si>
  <si>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</si>
  <si>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</si>
  <si>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</si>
  <si>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</si>
  <si>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</si>
  <si>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</si>
  <si>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</si>
  <si>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</si>
  <si>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</si>
  <si>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</si>
  <si>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</si>
  <si>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</si>
  <si>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</si>
  <si>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</si>
  <si>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</si>
  <si>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</si>
  <si>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</si>
  <si>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</si>
  <si>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</si>
  <si>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</si>
  <si>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</si>
  <si>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</si>
  <si>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</si>
  <si>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</si>
  <si>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</si>
  <si>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</si>
  <si>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</si>
  <si>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</si>
  <si>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</si>
  <si>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</si>
  <si>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</si>
  <si>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</si>
  <si>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</si>
  <si>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</si>
  <si>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</si>
  <si>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</si>
  <si>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</si>
  <si>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</si>
  <si>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</si>
  <si>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</si>
  <si>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</si>
  <si>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</si>
  <si>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</si>
  <si>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</si>
  <si>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</si>
  <si>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</si>
  <si>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</si>
  <si>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</si>
  <si>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</si>
  <si>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</si>
  <si>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</si>
  <si>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</si>
  <si>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</si>
  <si>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</si>
  <si>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</si>
  <si>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</si>
  <si>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</si>
  <si>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</si>
  <si>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</si>
  <si>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</si>
  <si>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</si>
  <si>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</si>
  <si>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</si>
  <si>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</si>
  <si>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</si>
  <si>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</si>
  <si>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</si>
  <si>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</si>
  <si>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</si>
  <si>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</si>
  <si>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</si>
  <si>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</si>
  <si>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</si>
  <si>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</si>
  <si>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</si>
  <si>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</si>
  <si>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</si>
  <si>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</si>
  <si>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</si>
  <si>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</si>
  <si>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</si>
  <si>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</si>
  <si>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</si>
  <si>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</si>
  <si>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</si>
  <si>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</si>
  <si>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</si>
  <si>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</si>
  <si>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</si>
  <si>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</si>
  <si>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</si>
  <si>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</si>
  <si>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</si>
  <si>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</si>
  <si>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</si>
  <si>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</si>
  <si>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</si>
  <si>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</si>
  <si>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</si>
  <si>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</si>
  <si>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</si>
  <si>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</si>
  <si>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</si>
  <si>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</si>
  <si>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</si>
  <si>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</si>
  <si>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</si>
  <si>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</si>
  <si>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</si>
  <si>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</si>
  <si>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</si>
  <si>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</si>
  <si>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</si>
  <si>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</si>
  <si>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</si>
  <si>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</si>
  <si>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</si>
  <si>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</si>
  <si>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</si>
  <si>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</si>
  <si>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</si>
  <si>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</si>
  <si>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</si>
  <si>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</si>
  <si>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</si>
  <si>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</si>
  <si>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</si>
  <si>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</si>
  <si>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</si>
  <si>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</si>
  <si>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</si>
  <si>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</si>
  <si>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</si>
  <si>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</si>
  <si>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</si>
  <si>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</si>
  <si>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</si>
  <si>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</si>
  <si>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</si>
  <si>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</si>
  <si>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</si>
  <si>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</si>
  <si>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</si>
  <si>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</si>
  <si>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</si>
  <si>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</si>
  <si>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</si>
  <si>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</si>
  <si>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</si>
  <si>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</si>
  <si>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</si>
  <si>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</si>
  <si>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</si>
  <si>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</si>
  <si>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</si>
  <si>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</si>
  <si>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</si>
  <si>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</si>
  <si>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</si>
  <si>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</si>
  <si>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</si>
  <si>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</si>
  <si>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</si>
  <si>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</si>
  <si>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</si>
  <si>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</si>
  <si>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</si>
  <si>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</si>
  <si>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</si>
  <si>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</si>
  <si>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</si>
  <si>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</si>
  <si>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</si>
  <si>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</si>
  <si>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</si>
  <si>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</si>
  <si>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</si>
  <si>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</si>
  <si>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</si>
  <si>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</si>
  <si>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</si>
  <si>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</si>
  <si>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</si>
  <si>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</si>
  <si>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</si>
  <si>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</si>
  <si>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</si>
  <si>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</si>
  <si>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</si>
  <si>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</si>
  <si>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</si>
  <si>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</si>
  <si>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</si>
  <si>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</si>
  <si>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</si>
  <si>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</si>
  <si>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</si>
  <si>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</si>
  <si>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</si>
  <si>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</si>
  <si>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</si>
  <si>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</si>
  <si>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</si>
  <si>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</si>
  <si>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</si>
  <si>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</si>
  <si>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</si>
  <si>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</si>
  <si>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</si>
  <si>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</si>
  <si>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</si>
  <si>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</si>
  <si>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</si>
  <si>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</si>
  <si>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</si>
  <si>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</si>
  <si>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</si>
  <si>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</si>
  <si>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</si>
  <si>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</si>
  <si>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</si>
  <si>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</si>
  <si>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</si>
  <si>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</si>
  <si>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</si>
  <si>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</si>
  <si>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</si>
  <si>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</si>
  <si>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</si>
  <si>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</si>
  <si>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</si>
  <si>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</si>
  <si>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</si>
  <si>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</si>
  <si>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</si>
  <si>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</si>
  <si>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</si>
  <si>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</si>
  <si>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</si>
  <si>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</si>
  <si>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</si>
  <si>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</si>
  <si>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</si>
  <si>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</si>
  <si>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</si>
  <si>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</si>
  <si>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</si>
  <si>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</si>
  <si>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</si>
  <si>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</si>
  <si>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</si>
  <si>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</si>
  <si>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</si>
  <si>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</si>
  <si>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</si>
  <si>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</si>
  <si>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</si>
  <si>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</si>
  <si>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</si>
  <si>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</si>
  <si>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</si>
  <si>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</si>
  <si>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</si>
  <si>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</si>
  <si>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</si>
  <si>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</si>
  <si>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</si>
  <si>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</si>
  <si>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</si>
  <si>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</si>
  <si>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</si>
  <si>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</si>
  <si>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</si>
  <si>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</si>
  <si>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</si>
  <si>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</si>
  <si>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</si>
  <si>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</si>
  <si>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</si>
  <si>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</si>
  <si>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</si>
  <si>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</si>
  <si>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</si>
  <si>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</si>
  <si>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</si>
  <si>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</si>
  <si>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</si>
  <si>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</si>
  <si>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</si>
  <si>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</si>
  <si>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</si>
  <si>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</si>
  <si>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</si>
  <si>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</si>
  <si>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</si>
  <si>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</si>
  <si>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</si>
  <si>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</si>
  <si>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</si>
  <si>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</si>
  <si>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</si>
  <si>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</si>
  <si>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</si>
  <si>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</si>
  <si>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</si>
  <si>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</si>
  <si>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</si>
  <si>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</si>
  <si>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</si>
  <si>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</si>
  <si>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</si>
  <si>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</si>
  <si>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</si>
  <si>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</si>
  <si>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</si>
  <si>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</si>
  <si>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</si>
  <si>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</si>
  <si>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</si>
  <si>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</si>
  <si>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</si>
  <si>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</si>
  <si>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</si>
  <si>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</si>
  <si>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</si>
  <si>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</si>
  <si>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</si>
  <si>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</si>
  <si>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</si>
  <si>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</si>
  <si>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</si>
  <si>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</si>
  <si>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</si>
  <si>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</si>
  <si>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</si>
  <si>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</si>
  <si>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</si>
  <si>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</si>
  <si>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</si>
  <si>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</si>
  <si>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</si>
  <si>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</si>
  <si>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</si>
  <si>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</si>
  <si>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</si>
  <si>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</si>
  <si>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</si>
  <si>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</si>
  <si>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</si>
  <si>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</si>
  <si>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</si>
  <si>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</si>
  <si>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</si>
  <si>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</si>
  <si>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</si>
  <si>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</si>
  <si>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</si>
  <si>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</si>
  <si>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</si>
  <si>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</si>
  <si>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</si>
  <si>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</si>
  <si>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</si>
  <si>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</si>
  <si>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</si>
  <si>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</si>
  <si>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</si>
  <si>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</si>
  <si>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</si>
  <si>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</si>
  <si>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</si>
  <si>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</si>
  <si>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</si>
  <si>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</si>
  <si>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</si>
  <si>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</si>
  <si>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</si>
  <si>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</si>
  <si>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</si>
  <si>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</si>
  <si>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</si>
  <si>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</si>
  <si>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</si>
  <si>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</si>
  <si>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</si>
  <si>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</si>
  <si>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</si>
  <si>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</si>
  <si>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</si>
  <si>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</si>
  <si>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</si>
  <si>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</si>
  <si>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</si>
  <si>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</si>
  <si>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</si>
  <si>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</si>
  <si>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</si>
  <si>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</si>
  <si>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</si>
  <si>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</si>
  <si>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</si>
  <si>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</si>
  <si>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</si>
  <si>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</si>
  <si>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</si>
  <si>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</si>
  <si>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</si>
  <si>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</si>
  <si>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</si>
  <si>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</si>
  <si>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</si>
  <si>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</si>
  <si>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</si>
  <si>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</si>
  <si>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</si>
  <si>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</si>
  <si>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</si>
  <si>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</si>
  <si>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</si>
  <si>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</si>
  <si>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</si>
  <si>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</si>
  <si>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</si>
  <si>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</si>
  <si>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</si>
  <si>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</si>
  <si>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</si>
  <si>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</si>
  <si>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</si>
  <si>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</si>
  <si>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</si>
  <si>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</si>
  <si>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</si>
  <si>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</si>
  <si>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</si>
  <si>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</si>
  <si>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</si>
  <si>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</si>
  <si>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</si>
  <si>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</si>
  <si>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</si>
  <si>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</si>
  <si>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</si>
  <si>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</si>
  <si>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</si>
  <si>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</si>
  <si>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</si>
  <si>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</si>
  <si>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</si>
  <si>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</si>
  <si>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</si>
  <si>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</si>
  <si>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</si>
  <si>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</si>
  <si>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</si>
  <si>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</si>
  <si>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</si>
  <si>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</si>
  <si>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</si>
  <si>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</si>
  <si>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</si>
  <si>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</si>
  <si>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</si>
  <si>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</si>
  <si>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</si>
  <si>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</si>
  <si>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</si>
  <si>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</si>
  <si>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</si>
  <si>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</si>
  <si>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</si>
  <si>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</si>
  <si>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</si>
  <si>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</si>
  <si>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</si>
  <si>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</si>
  <si>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</si>
  <si>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</si>
  <si>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</si>
  <si>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</si>
  <si>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</si>
  <si>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</si>
  <si>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</si>
  <si>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</si>
  <si>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</si>
  <si>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</si>
  <si>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</si>
  <si>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</si>
  <si>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</si>
  <si>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</si>
  <si>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</si>
  <si>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</si>
  <si>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</si>
  <si>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</si>
  <si>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</si>
  <si>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</si>
  <si>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</si>
  <si>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</si>
  <si>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</si>
  <si>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</si>
  <si>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</si>
  <si>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</si>
  <si>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</si>
  <si>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</si>
  <si>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</si>
  <si>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</si>
  <si>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</si>
  <si>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</si>
  <si>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</si>
  <si>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</si>
  <si>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</si>
  <si>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</si>
  <si>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</si>
  <si>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</si>
  <si>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</si>
  <si>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</si>
  <si>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</si>
  <si>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</si>
  <si>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</si>
  <si>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</si>
  <si>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</si>
  <si>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</si>
  <si>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</si>
  <si>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</si>
  <si>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</si>
  <si>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</si>
  <si>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</si>
  <si>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</si>
  <si>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</si>
  <si>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</si>
  <si>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</si>
  <si>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</si>
  <si>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</si>
  <si>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</si>
  <si>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</si>
  <si>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</si>
  <si>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</si>
  <si>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</si>
  <si>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</si>
  <si>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</si>
  <si>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</si>
  <si>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</si>
  <si>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</si>
  <si>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</si>
  <si>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</si>
  <si>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</si>
  <si>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</si>
  <si>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</si>
  <si>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</si>
  <si>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</si>
  <si>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</si>
  <si>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</si>
  <si>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</si>
  <si>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</si>
  <si>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</si>
  <si>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</si>
  <si>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</si>
  <si>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</si>
  <si>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</si>
  <si>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</si>
  <si>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</si>
  <si>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</si>
  <si>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</si>
  <si>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</si>
  <si>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</si>
  <si>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</si>
  <si>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</si>
  <si>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</si>
  <si>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</si>
  <si>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</si>
  <si>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</si>
  <si>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</si>
  <si>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</si>
  <si>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</si>
  <si>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</si>
  <si>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</si>
  <si>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</si>
  <si>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</si>
  <si>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</si>
  <si>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</si>
  <si>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</si>
  <si>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</si>
  <si>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</si>
  <si>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</si>
  <si>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</si>
  <si>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</si>
  <si>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</si>
  <si>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</si>
  <si>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</si>
  <si>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</si>
  <si>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</si>
  <si>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</si>
  <si>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</si>
  <si>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</si>
  <si>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</si>
  <si>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</si>
  <si>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</si>
  <si>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</si>
  <si>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</si>
  <si>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</si>
  <si>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</si>
  <si>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</si>
  <si>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</si>
  <si>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</si>
  <si>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</si>
  <si>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</si>
  <si>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</si>
  <si>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</si>
  <si>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</si>
  <si>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</si>
  <si>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</si>
  <si>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</si>
  <si>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</si>
  <si>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</si>
  <si>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</si>
  <si>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</si>
  <si>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</si>
  <si>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</si>
  <si>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</si>
  <si>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</si>
  <si>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</si>
  <si>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</si>
  <si>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</si>
  <si>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</si>
  <si>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</si>
  <si>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</si>
  <si>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</si>
  <si>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</si>
  <si>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</si>
  <si>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</si>
  <si>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</si>
  <si>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</si>
  <si>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</si>
  <si>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</si>
  <si>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</si>
  <si>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</si>
  <si>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</si>
  <si>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</si>
  <si>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</si>
  <si>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</si>
  <si>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</si>
  <si>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</si>
  <si>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</si>
  <si>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</si>
  <si>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</si>
  <si>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</si>
  <si>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</si>
  <si>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</si>
  <si>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</si>
  <si>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</si>
  <si>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</si>
  <si>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</si>
  <si>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</si>
  <si>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</si>
  <si>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</si>
  <si>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</si>
  <si>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</si>
  <si>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</si>
  <si>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</si>
  <si>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</si>
  <si>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</si>
  <si>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</si>
  <si>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</si>
  <si>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</si>
  <si>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</si>
  <si>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</si>
  <si>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</si>
  <si>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</si>
  <si>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</si>
  <si>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</si>
  <si>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</si>
  <si>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</si>
  <si>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</si>
  <si>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</si>
  <si>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</si>
  <si>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</si>
  <si>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</si>
  <si>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</si>
  <si>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</si>
  <si>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</si>
  <si>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</si>
  <si>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</si>
  <si>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</si>
  <si>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</si>
  <si>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</si>
  <si>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</si>
  <si>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</si>
  <si>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</si>
  <si>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</si>
  <si>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</si>
  <si>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</si>
  <si>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</si>
  <si>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</si>
  <si>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</si>
  <si>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</si>
  <si>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</si>
  <si>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</si>
  <si>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</si>
  <si>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</si>
  <si>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</si>
  <si>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</si>
  <si>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</si>
  <si>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</si>
  <si>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</si>
  <si>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</si>
  <si>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</si>
  <si>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</si>
  <si>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</si>
  <si>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</si>
  <si>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</si>
  <si>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</si>
  <si>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</si>
  <si>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</si>
  <si>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</si>
  <si>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</si>
  <si>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</si>
  <si>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</si>
  <si>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</si>
  <si>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</si>
  <si>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</si>
  <si>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</si>
  <si>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</si>
  <si>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</si>
  <si>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</si>
  <si>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</si>
  <si>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</si>
  <si>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</si>
  <si>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</si>
  <si>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</si>
  <si>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</si>
  <si>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</si>
  <si>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</si>
  <si>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</si>
  <si>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</si>
  <si>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</si>
  <si>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</si>
  <si>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</si>
  <si>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</si>
  <si>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</si>
  <si>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</si>
  <si>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</si>
  <si>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</si>
  <si>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</si>
  <si>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</si>
  <si>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</si>
  <si>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</si>
  <si>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</si>
  <si>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</si>
  <si>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</si>
  <si>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</si>
  <si>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</si>
  <si>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</si>
  <si>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</si>
  <si>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</si>
  <si>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</si>
  <si>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</si>
  <si>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</si>
  <si>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</si>
  <si>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</si>
  <si>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</si>
  <si>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</si>
  <si>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</si>
  <si>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</si>
  <si>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</si>
  <si>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</si>
  <si>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</si>
  <si>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</si>
  <si>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</si>
  <si>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</si>
  <si>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</si>
  <si>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</si>
  <si>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</si>
  <si>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</si>
  <si>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</si>
  <si>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</si>
  <si>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</si>
  <si>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</si>
  <si>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</si>
  <si>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</si>
  <si>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</si>
  <si>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</si>
  <si>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</si>
  <si>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</si>
  <si>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</si>
  <si>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</si>
  <si>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</si>
  <si>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</si>
  <si>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</si>
  <si>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</si>
  <si>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</si>
  <si>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</si>
  <si>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</si>
  <si>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</si>
  <si>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</si>
  <si>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</si>
  <si>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</si>
  <si>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</si>
  <si>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</si>
  <si>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</si>
  <si>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</si>
  <si>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</si>
  <si>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</si>
  <si>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</si>
  <si>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</si>
  <si>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</si>
  <si>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</si>
  <si>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</si>
  <si>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</si>
  <si>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</si>
  <si>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</si>
  <si>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</si>
  <si>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</si>
  <si>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</si>
  <si>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</si>
  <si>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</si>
  <si>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</si>
  <si>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</si>
  <si>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</si>
  <si>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</si>
  <si>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</si>
  <si>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</si>
  <si>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</si>
  <si>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</si>
  <si>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</si>
  <si>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</si>
  <si>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</si>
  <si>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</si>
  <si>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</si>
  <si>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</si>
  <si>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</si>
  <si>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</si>
  <si>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</si>
  <si>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</si>
  <si>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</si>
  <si>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</si>
  <si>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</si>
  <si>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</si>
  <si>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</si>
  <si>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</si>
  <si>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</si>
  <si>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</si>
  <si>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</si>
  <si>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</si>
  <si>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</si>
  <si>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</si>
  <si>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</si>
  <si>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</si>
  <si>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</si>
  <si>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</si>
  <si>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</si>
  <si>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</si>
  <si>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</si>
  <si>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</si>
  <si>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</si>
  <si>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</si>
  <si>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</si>
  <si>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</si>
  <si>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</si>
  <si>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</si>
  <si>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</si>
  <si>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</si>
  <si>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</si>
  <si>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</si>
  <si>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</si>
  <si>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</si>
  <si>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</si>
  <si>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</si>
  <si>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</si>
  <si>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</si>
  <si>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</si>
  <si>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</si>
  <si>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</si>
  <si>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</si>
  <si>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</si>
  <si>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</si>
  <si>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</si>
  <si>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</si>
  <si>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</si>
  <si>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</si>
  <si>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</si>
  <si>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</si>
  <si>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</si>
  <si>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</si>
  <si>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</si>
  <si>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</si>
  <si>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</si>
  <si>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</si>
  <si>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</si>
  <si>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</si>
  <si>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</si>
  <si>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</si>
  <si>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</si>
  <si>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</si>
  <si>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</si>
  <si>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</si>
  <si>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</si>
  <si>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</si>
  <si>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</si>
  <si>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</si>
  <si>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</si>
  <si>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</si>
  <si>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</si>
  <si>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</si>
  <si>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</si>
  <si>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</si>
  <si>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</si>
  <si>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</si>
  <si>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</si>
  <si>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</si>
  <si>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</si>
  <si>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</si>
  <si>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</si>
  <si>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</si>
  <si>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</si>
  <si>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</si>
  <si>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</si>
  <si>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</si>
  <si>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</si>
  <si>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</si>
  <si>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</si>
  <si>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</si>
  <si>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</si>
  <si>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</si>
  <si>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</si>
  <si>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</si>
  <si>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</si>
  <si>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</si>
  <si>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</si>
  <si>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</si>
  <si>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</si>
  <si>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</si>
  <si>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</si>
  <si>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</si>
  <si>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</si>
  <si>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</si>
  <si>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</si>
  <si>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</si>
  <si>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</si>
  <si>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</si>
  <si>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</si>
  <si>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</si>
  <si>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</si>
  <si>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</si>
  <si>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</si>
  <si>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</si>
  <si>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</si>
  <si>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</si>
  <si>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</si>
  <si>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</si>
  <si>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</si>
  <si>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</si>
  <si>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</si>
  <si>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</si>
  <si>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</si>
  <si>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</si>
  <si>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</si>
  <si>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</si>
  <si>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</si>
  <si>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</si>
  <si>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</si>
  <si>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</si>
  <si>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</si>
  <si>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</si>
  <si>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</si>
  <si>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</si>
  <si>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</si>
  <si>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</si>
  <si>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</si>
  <si>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</si>
  <si>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</si>
  <si>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</si>
  <si>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</si>
  <si>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</si>
  <si>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</si>
  <si>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</si>
  <si>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</si>
  <si>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</si>
  <si>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</si>
  <si>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</si>
  <si>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</si>
  <si>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</si>
  <si>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</si>
  <si>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</si>
  <si>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</si>
  <si>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</si>
  <si>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</si>
  <si>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</si>
  <si>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</si>
  <si>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</si>
  <si>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</si>
  <si>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</si>
  <si>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</si>
  <si>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</si>
  <si>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</si>
  <si>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</si>
  <si>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</si>
  <si>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</si>
  <si>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</si>
  <si>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</si>
  <si>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</si>
  <si>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</si>
  <si>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</si>
  <si>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</si>
  <si>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</si>
  <si>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</si>
  <si>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</si>
  <si>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</si>
  <si>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</si>
  <si>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</si>
  <si>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</si>
  <si>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</si>
  <si>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</si>
  <si>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</si>
  <si>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</si>
  <si>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</si>
  <si>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</si>
  <si>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</si>
  <si>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</si>
  <si>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</si>
  <si>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</si>
  <si>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</si>
  <si>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</si>
  <si>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</si>
  <si>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</si>
  <si>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</si>
  <si>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</si>
  <si>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</si>
  <si>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</si>
  <si>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</si>
  <si>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</si>
  <si>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</si>
  <si>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</si>
  <si>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</si>
  <si>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</si>
  <si>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</si>
  <si>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</si>
  <si>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</si>
  <si>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</si>
  <si>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</si>
  <si>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</si>
  <si>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</si>
  <si>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</si>
  <si>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</si>
  <si>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</si>
  <si>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</si>
  <si>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</si>
  <si>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</si>
  <si>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</si>
  <si>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</si>
  <si>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</si>
  <si>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</si>
  <si>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</si>
  <si>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</si>
  <si>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</si>
  <si>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</si>
  <si>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</si>
  <si>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</si>
  <si>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</si>
  <si>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</si>
  <si>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</si>
  <si>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</si>
  <si>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</si>
  <si>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</si>
  <si>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</si>
  <si>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</si>
  <si>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</si>
  <si>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</si>
  <si>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</si>
  <si>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</si>
  <si>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</si>
  <si>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</si>
  <si>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</si>
  <si>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</si>
  <si>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</si>
  <si>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</si>
  <si>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</si>
  <si>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</si>
  <si>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</si>
  <si>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</si>
  <si>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</si>
  <si>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</si>
  <si>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</si>
  <si>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</si>
  <si>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</si>
  <si>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</si>
  <si>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</si>
  <si>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</si>
  <si>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</si>
  <si>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</si>
  <si>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</si>
  <si>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</si>
  <si>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</si>
  <si>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</si>
  <si>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</si>
  <si>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</si>
  <si>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</si>
  <si>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</si>
  <si>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</si>
  <si>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</si>
  <si>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</si>
  <si>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</si>
  <si>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</si>
  <si>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</si>
  <si>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</si>
  <si>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</si>
  <si>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</si>
  <si>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</si>
  <si>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</si>
  <si>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</si>
  <si>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</si>
  <si>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</si>
  <si>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</si>
  <si>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</si>
  <si>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</si>
  <si>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</si>
  <si>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</si>
  <si>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</si>
  <si>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</si>
  <si>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</si>
  <si>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</si>
  <si>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</si>
  <si>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</si>
  <si>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</si>
  <si>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</si>
  <si>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</si>
  <si>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</si>
  <si>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</si>
  <si>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</si>
  <si>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</si>
  <si>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</si>
  <si>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</si>
  <si>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</si>
  <si>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</si>
  <si>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</si>
  <si>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</si>
  <si>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</si>
  <si>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</si>
  <si>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</si>
  <si>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</si>
  <si>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</si>
  <si>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</si>
  <si>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</si>
  <si>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</si>
  <si>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</si>
  <si>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</si>
  <si>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</si>
  <si>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</si>
  <si>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</si>
  <si>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</si>
  <si>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</si>
  <si>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</si>
  <si>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</si>
  <si>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</si>
  <si>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</si>
  <si>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</si>
  <si>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</si>
  <si>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</si>
  <si>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</si>
  <si>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</si>
  <si>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</si>
  <si>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</si>
  <si>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</si>
  <si>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</si>
  <si>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</si>
  <si>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</si>
  <si>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</si>
  <si>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</si>
  <si>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</si>
  <si>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</si>
  <si>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</si>
  <si>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</si>
  <si>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</si>
  <si>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</si>
  <si>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</si>
  <si>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</si>
  <si>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</si>
  <si>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</si>
  <si>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</si>
  <si>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</si>
  <si>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</si>
  <si>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</si>
  <si>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</si>
  <si>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</si>
  <si>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</si>
  <si>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</si>
  <si>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</si>
  <si>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</si>
  <si>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</si>
  <si>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</si>
  <si>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</si>
  <si>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</si>
  <si>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</si>
  <si>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</si>
  <si>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</si>
  <si>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</si>
  <si>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</si>
  <si>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</si>
  <si>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</si>
  <si>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</si>
  <si>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</si>
  <si>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</si>
  <si>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</si>
  <si>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</si>
  <si>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</si>
  <si>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</si>
  <si>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</si>
  <si>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</si>
  <si>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</si>
  <si>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</si>
  <si>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</si>
  <si>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</si>
  <si>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</si>
  <si>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</si>
  <si>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</si>
  <si>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</si>
  <si>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</si>
  <si>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</si>
  <si>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</si>
  <si>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</si>
  <si>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</si>
  <si>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</si>
  <si>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</si>
  <si>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</si>
  <si>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</si>
  <si>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</si>
  <si>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</si>
  <si>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</si>
  <si>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</si>
  <si>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</si>
  <si>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</si>
  <si>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</si>
  <si>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</si>
  <si>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</si>
  <si>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</si>
  <si>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</si>
  <si>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</si>
  <si>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</si>
  <si>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</si>
  <si>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</si>
  <si>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</si>
  <si>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</si>
  <si>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</si>
  <si>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</si>
  <si>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</si>
  <si>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</si>
  <si>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</si>
  <si>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</si>
  <si>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</si>
  <si>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</si>
  <si>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</si>
  <si>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</si>
  <si>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</si>
  <si>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</si>
  <si>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</si>
  <si>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</si>
  <si>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</si>
  <si>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</si>
  <si>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</si>
  <si>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</si>
  <si>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</si>
  <si>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</si>
  <si>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</si>
  <si>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</si>
  <si>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</si>
  <si>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</si>
  <si>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</si>
  <si>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</si>
  <si>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</si>
  <si>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</si>
  <si>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</si>
  <si>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</si>
  <si>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</si>
  <si>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</si>
  <si>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</si>
  <si>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</si>
  <si>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</si>
  <si>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</si>
  <si>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</si>
  <si>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</si>
  <si>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</si>
  <si>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</si>
  <si>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</si>
  <si>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</si>
  <si>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</si>
  <si>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</si>
  <si>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</si>
  <si>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</si>
  <si>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</si>
  <si>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</si>
  <si>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</si>
  <si>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</si>
  <si>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</si>
  <si>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</si>
  <si>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</si>
  <si>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</si>
  <si>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</si>
  <si>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</si>
  <si>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</si>
  <si>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</si>
  <si>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</si>
  <si>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</si>
  <si>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</si>
  <si>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</si>
  <si>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</si>
  <si>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</si>
  <si>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</si>
  <si>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</si>
  <si>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</si>
  <si>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</si>
  <si>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</si>
  <si>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</si>
  <si>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</si>
  <si>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</si>
  <si>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</si>
  <si>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</si>
  <si>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</si>
  <si>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</si>
  <si>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</si>
  <si>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</si>
  <si>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</si>
  <si>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</si>
  <si>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</si>
  <si>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</si>
  <si>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</si>
  <si>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</si>
  <si>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</si>
  <si>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</si>
  <si>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</si>
  <si>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</si>
  <si>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</si>
  <si>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</si>
  <si>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</si>
  <si>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</si>
  <si>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</si>
  <si>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</si>
  <si>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</si>
  <si>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</si>
  <si>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</si>
  <si>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</si>
  <si>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</si>
  <si>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</si>
  <si>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</si>
  <si>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</si>
  <si>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</si>
  <si>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</si>
  <si>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</si>
  <si>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</si>
  <si>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</si>
  <si>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</si>
  <si>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</si>
  <si>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</si>
  <si>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</si>
  <si>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</si>
  <si>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</si>
  <si>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</si>
  <si>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</si>
  <si>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</si>
  <si>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</si>
  <si>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</si>
  <si>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</si>
  <si>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</si>
  <si>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</si>
  <si>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</si>
  <si>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</si>
  <si>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</si>
  <si>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</si>
  <si>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</si>
  <si>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</si>
  <si>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</si>
  <si>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</si>
  <si>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</si>
  <si>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</si>
  <si>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</si>
  <si>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</si>
  <si>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</si>
  <si>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</si>
  <si>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</si>
  <si>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</si>
  <si>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</si>
  <si>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</si>
  <si>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</si>
  <si>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</si>
  <si>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</si>
  <si>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</si>
  <si>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</si>
  <si>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</si>
  <si>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</si>
  <si>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</si>
  <si>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</si>
  <si>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</si>
  <si>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</si>
  <si>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</si>
  <si>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</si>
  <si>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</si>
  <si>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</si>
  <si>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</si>
  <si>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</si>
  <si>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</si>
  <si>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</si>
  <si>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</si>
  <si>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</si>
  <si>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</si>
  <si>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</si>
  <si>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</si>
  <si>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</si>
  <si>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</si>
  <si>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</si>
  <si>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</si>
  <si>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</si>
  <si>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</si>
  <si>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</si>
  <si>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</si>
  <si>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</si>
  <si>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</si>
  <si>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</si>
  <si>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</si>
  <si>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</si>
  <si>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</si>
  <si>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</si>
  <si>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</si>
  <si>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</si>
  <si>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</si>
  <si>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</si>
  <si>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</si>
  <si>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</si>
  <si>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</si>
  <si>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</si>
  <si>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</si>
  <si>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</si>
  <si>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</si>
  <si>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</si>
  <si>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</si>
  <si>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</si>
  <si>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</si>
  <si>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</si>
  <si>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</si>
  <si>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</si>
  <si>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</si>
  <si>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</si>
  <si>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</si>
  <si>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</si>
  <si>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</si>
  <si>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</si>
  <si>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</si>
  <si>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</si>
  <si>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</si>
  <si>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</si>
  <si>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</si>
  <si>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</si>
  <si>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</si>
  <si>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</si>
  <si>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</si>
  <si>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</si>
  <si>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</si>
  <si>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</si>
  <si>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</si>
  <si>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</si>
  <si>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</si>
  <si>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</si>
  <si>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</si>
  <si>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</si>
  <si>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</si>
  <si>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</si>
  <si>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</si>
  <si>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</si>
  <si>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</si>
  <si>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</si>
  <si>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</si>
  <si>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</si>
  <si>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</si>
  <si>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</si>
  <si>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</si>
  <si>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</si>
  <si>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</si>
  <si>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</si>
  <si>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</si>
  <si>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</si>
  <si>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</si>
  <si>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</si>
  <si>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</si>
  <si>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</si>
  <si>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</si>
  <si>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</si>
  <si>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</si>
  <si>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</si>
  <si>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</si>
  <si>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</si>
  <si>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</si>
  <si>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</si>
  <si>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</si>
  <si>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</si>
  <si>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</si>
  <si>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</si>
  <si>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</si>
  <si>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</si>
  <si>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</si>
  <si>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</si>
  <si>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</si>
  <si>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</si>
  <si>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</si>
  <si>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</si>
  <si>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</si>
  <si>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</si>
  <si>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</si>
  <si>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</si>
  <si>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</si>
  <si>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</si>
  <si>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</si>
  <si>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</si>
  <si>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</si>
  <si>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</si>
  <si>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</si>
  <si>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</si>
  <si>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</si>
  <si>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</si>
  <si>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</si>
  <si>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</si>
  <si>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</si>
  <si>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</si>
  <si>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</si>
  <si>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</si>
  <si>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</si>
  <si>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</si>
  <si>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</si>
  <si>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</si>
  <si>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</si>
  <si>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</si>
  <si>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</si>
  <si>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</si>
  <si>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</si>
  <si>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</si>
  <si>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</si>
  <si>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</si>
  <si>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</si>
  <si>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</si>
  <si>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</si>
  <si>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</si>
  <si>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</si>
  <si>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</si>
  <si>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</si>
  <si>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</si>
  <si>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</si>
  <si>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</si>
  <si>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</si>
  <si>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</si>
  <si>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</si>
  <si>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</si>
  <si>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</si>
  <si>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</si>
  <si>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</si>
  <si>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</si>
  <si>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</si>
  <si>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</si>
  <si>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</si>
  <si>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</si>
  <si>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</si>
  <si>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</si>
  <si>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</si>
  <si>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</si>
  <si>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</si>
  <si>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</si>
  <si>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</si>
  <si>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</si>
  <si>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</si>
  <si>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</si>
  <si>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</si>
  <si>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</si>
  <si>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</si>
  <si>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</si>
  <si>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</si>
  <si>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</si>
  <si>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</si>
  <si>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</si>
  <si>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</si>
  <si>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</si>
  <si>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</si>
  <si>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</si>
  <si>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</si>
  <si>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</si>
  <si>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</si>
  <si>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</si>
  <si>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</si>
  <si>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</si>
  <si>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</si>
  <si>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</si>
  <si>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</si>
  <si>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</si>
  <si>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</si>
  <si>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</si>
  <si>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</si>
  <si>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</si>
  <si>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</si>
  <si>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</si>
  <si>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</si>
  <si>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</si>
  <si>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</si>
  <si>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</si>
  <si>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</si>
  <si>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</si>
  <si>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</si>
  <si>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</si>
  <si>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</si>
  <si>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</si>
  <si>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</si>
  <si>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</si>
  <si>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</si>
  <si>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</si>
  <si>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</si>
  <si>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</si>
  <si>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</si>
  <si>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</si>
  <si>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</si>
  <si>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</si>
  <si>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</si>
  <si>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</si>
  <si>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</si>
  <si>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</si>
  <si>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</si>
  <si>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</si>
  <si>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</si>
  <si>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</si>
  <si>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</si>
  <si>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</si>
  <si>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</si>
  <si>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</si>
  <si>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</si>
  <si>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</si>
  <si>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</si>
  <si>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</si>
  <si>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</si>
  <si>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</si>
  <si>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</si>
  <si>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</si>
  <si>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</si>
  <si>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</si>
  <si>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</si>
  <si>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</si>
  <si>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</si>
  <si>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</si>
  <si>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</si>
  <si>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</si>
  <si>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</si>
  <si>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</si>
  <si>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</si>
  <si>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</si>
  <si>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</si>
  <si>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</si>
  <si>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</si>
  <si>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</si>
  <si>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</si>
  <si>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</si>
  <si>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</si>
  <si>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</si>
  <si>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</si>
  <si>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</si>
  <si>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</si>
  <si>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</si>
  <si>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</si>
  <si>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</si>
  <si>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</si>
  <si>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</si>
  <si>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</si>
  <si>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</si>
  <si>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</si>
  <si>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</si>
  <si>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</si>
  <si>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</si>
  <si>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</si>
  <si>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</si>
  <si>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</si>
  <si>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</si>
  <si>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</si>
  <si>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</si>
  <si>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</si>
  <si>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</si>
  <si>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</si>
  <si>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</si>
  <si>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</si>
  <si>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</si>
  <si>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</si>
  <si>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</si>
  <si>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</si>
  <si>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</si>
  <si>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</si>
  <si>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</si>
  <si>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</si>
  <si>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</si>
  <si>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</si>
  <si>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</si>
  <si>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</si>
  <si>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</si>
  <si>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</si>
  <si>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</si>
  <si>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</si>
  <si>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</si>
  <si>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</si>
  <si>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</si>
  <si>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</si>
  <si>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</si>
  <si>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</si>
  <si>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</si>
  <si>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</si>
  <si>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</si>
  <si>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</si>
  <si>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</si>
  <si>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</si>
  <si>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</si>
  <si>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</si>
  <si>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</si>
  <si>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</si>
  <si>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</si>
  <si>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</si>
  <si>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</si>
  <si>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</si>
  <si>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</si>
  <si>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</si>
  <si>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</si>
  <si>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</si>
  <si>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</si>
  <si>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</si>
  <si>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</si>
  <si>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</si>
  <si>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</si>
  <si>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</si>
  <si>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</si>
  <si>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</si>
  <si>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</si>
  <si>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</si>
  <si>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</si>
  <si>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</si>
  <si>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</si>
  <si>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</si>
  <si>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</si>
  <si>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</si>
  <si>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</si>
  <si>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</si>
  <si>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</si>
  <si>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</si>
  <si>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</si>
  <si>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</si>
  <si>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</si>
  <si>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</si>
  <si>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</si>
  <si>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</si>
  <si>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</si>
  <si>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</si>
  <si>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</si>
  <si>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</si>
  <si>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</si>
  <si>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</si>
  <si>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</si>
  <si>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</si>
  <si>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</si>
  <si>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</si>
  <si>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</si>
  <si>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</si>
  <si>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</si>
  <si>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</si>
  <si>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</si>
  <si>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</si>
  <si>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</si>
  <si>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</si>
  <si>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</si>
  <si>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</si>
  <si>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</si>
  <si>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</si>
  <si>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</si>
  <si>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</si>
  <si>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</si>
  <si>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</si>
  <si>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</si>
  <si>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</si>
  <si>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</si>
  <si>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</si>
  <si>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</si>
  <si>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</si>
  <si>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</si>
  <si>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</si>
  <si>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</si>
  <si>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</si>
  <si>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</si>
  <si>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</si>
  <si>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</si>
  <si>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</si>
  <si>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</si>
  <si>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</si>
  <si>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</si>
  <si>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</si>
  <si>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</si>
  <si>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</si>
  <si>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</si>
  <si>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</si>
  <si>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</si>
  <si>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</si>
  <si>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</si>
  <si>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</si>
  <si>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</si>
  <si>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</si>
  <si>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</si>
  <si>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</si>
  <si>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</si>
  <si>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</si>
  <si>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</si>
  <si>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</si>
  <si>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</si>
  <si>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</si>
  <si>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</si>
  <si>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</si>
  <si>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</si>
  <si>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</si>
  <si>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</si>
  <si>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</si>
  <si>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</si>
  <si>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</si>
  <si>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</si>
  <si>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</si>
  <si>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</si>
  <si>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</si>
  <si>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</si>
  <si>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</si>
  <si>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</si>
  <si>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</si>
  <si>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</si>
  <si>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</si>
  <si>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</si>
  <si>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</si>
  <si>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</si>
  <si>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</si>
  <si>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</si>
  <si>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</si>
  <si>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</si>
  <si>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</si>
  <si>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</si>
  <si>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</si>
  <si>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</si>
  <si>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</si>
  <si>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</si>
  <si>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</si>
  <si>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</si>
  <si>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</si>
  <si>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</si>
  <si>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</si>
  <si>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</si>
  <si>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</si>
  <si>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</si>
  <si>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</si>
  <si>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</si>
  <si>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</si>
  <si>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</si>
  <si>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</si>
  <si>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</si>
  <si>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</si>
  <si>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</si>
  <si>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</si>
  <si>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</si>
  <si>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</si>
  <si>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</si>
  <si>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</si>
  <si>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</si>
  <si>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</si>
  <si>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</si>
  <si>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</si>
  <si>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</si>
  <si>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</si>
  <si>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</si>
  <si>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</si>
  <si>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</si>
  <si>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</si>
  <si>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</si>
  <si>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</si>
  <si>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</si>
  <si>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</si>
  <si>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</si>
  <si>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</si>
  <si>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</si>
  <si>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</si>
  <si>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</si>
  <si>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</si>
  <si>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</si>
  <si>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</si>
  <si>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</si>
  <si>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</si>
  <si>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</si>
  <si>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</si>
  <si>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</si>
  <si>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</si>
  <si>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</si>
  <si>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</si>
  <si>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</si>
  <si>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</si>
  <si>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</si>
  <si>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</si>
  <si>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</si>
  <si>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</si>
  <si>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</si>
  <si>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</si>
  <si>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</si>
  <si>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</si>
  <si>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</si>
  <si>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</si>
  <si>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</si>
  <si>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</si>
  <si>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</si>
  <si>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</si>
  <si>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</si>
  <si>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</si>
  <si>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</si>
  <si>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</si>
  <si>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</si>
  <si>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</si>
  <si>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</si>
  <si>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</si>
  <si>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</si>
  <si>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</si>
  <si>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</si>
  <si>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</si>
  <si>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</si>
  <si>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</si>
  <si>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</si>
  <si>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</si>
  <si>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</si>
  <si>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</si>
  <si>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</si>
  <si>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</si>
  <si>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</si>
  <si>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</si>
  <si>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</si>
  <si>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</si>
  <si>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</si>
  <si>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</si>
  <si>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</si>
  <si>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</si>
  <si>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</si>
  <si>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</si>
  <si>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</si>
  <si>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</si>
  <si>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</si>
  <si>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</si>
  <si>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</si>
  <si>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</si>
  <si>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</si>
  <si>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</si>
  <si>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</si>
  <si>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</si>
  <si>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</si>
  <si>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</si>
  <si>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</si>
  <si>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</si>
  <si>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</si>
  <si>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</si>
  <si>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</si>
  <si>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</si>
  <si>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</si>
  <si>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</si>
  <si>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</si>
  <si>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</si>
  <si>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</si>
  <si>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</si>
  <si>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</si>
  <si>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</si>
  <si>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</si>
  <si>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</si>
  <si>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</si>
  <si>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</si>
  <si>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</si>
  <si>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</si>
  <si>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</si>
  <si>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</si>
  <si>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</si>
  <si>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</si>
  <si>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</si>
  <si>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</si>
  <si>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</si>
  <si>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</si>
  <si>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</si>
  <si>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</si>
  <si>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</si>
  <si>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</si>
  <si>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</si>
  <si>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</si>
  <si>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</si>
  <si>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</si>
  <si>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</si>
  <si>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</si>
  <si>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</si>
  <si>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</si>
  <si>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</si>
  <si>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</si>
  <si>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</si>
  <si>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</si>
  <si>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</si>
  <si>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</si>
  <si>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</si>
  <si>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</si>
  <si>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</si>
  <si>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</si>
  <si>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</si>
  <si>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</si>
  <si>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</si>
  <si>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</si>
  <si>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</si>
  <si>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</si>
  <si>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</si>
  <si>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</si>
  <si>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</si>
  <si>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</si>
  <si>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</si>
  <si>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</si>
  <si>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</si>
  <si>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</si>
  <si>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</si>
  <si>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</si>
  <si>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</si>
  <si>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</si>
  <si>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</si>
  <si>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</si>
  <si>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</si>
  <si>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</si>
  <si>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</si>
  <si>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</si>
  <si>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</si>
  <si>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</si>
  <si>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</si>
  <si>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</si>
  <si>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</si>
  <si>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</si>
  <si>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</si>
  <si>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</si>
  <si>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</si>
  <si>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</si>
  <si>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</si>
  <si>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</si>
  <si>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</si>
  <si>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</si>
  <si>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</si>
  <si>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</si>
  <si>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</si>
  <si>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</si>
  <si>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</si>
  <si>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</si>
  <si>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</si>
  <si>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</si>
  <si>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</si>
  <si>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</si>
  <si>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</si>
  <si>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</si>
  <si>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</si>
  <si>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</si>
  <si>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</si>
  <si>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</si>
  <si>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</si>
  <si>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</si>
  <si>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</si>
  <si>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</si>
  <si>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</si>
  <si>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</si>
  <si>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</si>
  <si>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</si>
  <si>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</si>
  <si>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</si>
  <si>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</si>
  <si>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</si>
  <si>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</si>
  <si>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</si>
  <si>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</si>
  <si>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</si>
  <si>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</si>
  <si>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</si>
  <si>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</si>
  <si>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</si>
  <si>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</si>
  <si>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</si>
  <si>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</si>
  <si>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</si>
  <si>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</si>
  <si>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</si>
  <si>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</si>
  <si>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</si>
  <si>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</si>
  <si>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</si>
  <si>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</si>
  <si>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</si>
  <si>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</si>
  <si>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</si>
  <si>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</si>
  <si>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</si>
  <si>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</si>
  <si>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</si>
  <si>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</si>
  <si>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</si>
  <si>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</si>
  <si>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</si>
  <si>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</si>
  <si>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</si>
  <si>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</si>
  <si>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</si>
  <si>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</si>
  <si>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</si>
  <si>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</si>
  <si>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</si>
  <si>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</si>
  <si>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</si>
  <si>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</si>
  <si>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</si>
  <si>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</si>
  <si>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</si>
  <si>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</si>
  <si>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</si>
  <si>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</si>
  <si>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</si>
  <si>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</si>
  <si>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</si>
  <si>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</si>
  <si>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</si>
  <si>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</si>
  <si>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</si>
  <si>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</si>
  <si>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</si>
  <si>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</si>
  <si>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</si>
  <si>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</si>
  <si>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</si>
  <si>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</si>
  <si>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</si>
  <si>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</si>
  <si>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</si>
  <si>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</si>
  <si>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</si>
  <si>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</si>
  <si>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</si>
  <si>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</si>
  <si>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</si>
  <si>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</si>
  <si>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</si>
  <si>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</si>
  <si>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</si>
  <si>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</si>
  <si>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</si>
  <si>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</si>
  <si>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</si>
  <si>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</si>
  <si>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</si>
  <si>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</si>
  <si>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</si>
  <si>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</si>
  <si>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</si>
  <si>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</si>
  <si>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</si>
  <si>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</si>
  <si>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</si>
  <si>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</si>
  <si>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</si>
  <si>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</si>
  <si>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</si>
  <si>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</si>
  <si>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</si>
  <si>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</si>
  <si>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</si>
  <si>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</si>
  <si>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</si>
  <si>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</si>
  <si>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</si>
  <si>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</si>
  <si>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</si>
  <si>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</si>
  <si>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</si>
  <si>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</si>
  <si>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</si>
  <si>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</si>
  <si>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</si>
  <si>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</si>
  <si>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</si>
  <si>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</si>
  <si>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</si>
  <si>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</si>
  <si>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</si>
  <si>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</si>
  <si>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</si>
  <si>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</si>
  <si>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</si>
  <si>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</si>
  <si>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</si>
  <si>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</si>
  <si>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</si>
  <si>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</si>
  <si>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</si>
  <si>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</si>
  <si>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</si>
  <si>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</si>
  <si>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</si>
  <si>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</si>
  <si>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</si>
  <si>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</si>
  <si>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</si>
  <si>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</si>
  <si>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</si>
  <si>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</si>
  <si>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</si>
  <si>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</si>
  <si>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</si>
  <si>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</si>
  <si>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</si>
  <si>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</si>
  <si>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</si>
  <si>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</si>
  <si>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</si>
  <si>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</si>
  <si>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</si>
  <si>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</si>
  <si>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</si>
  <si>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</si>
  <si>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</si>
  <si>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</si>
  <si>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</si>
  <si>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</si>
  <si>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</si>
  <si>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</si>
  <si>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</si>
  <si>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</si>
  <si>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</si>
  <si>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</si>
  <si>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</si>
  <si>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</si>
  <si>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</si>
  <si>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</si>
  <si>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</si>
  <si>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</si>
  <si>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</si>
  <si>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</si>
  <si>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</si>
  <si>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</si>
  <si>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</si>
  <si>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</si>
  <si>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</si>
  <si>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</si>
  <si>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</si>
  <si>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</si>
  <si>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</si>
  <si>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</si>
  <si>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</si>
  <si>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</si>
  <si>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</si>
  <si>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</si>
  <si>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</si>
  <si>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</si>
  <si>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</si>
  <si>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</si>
  <si>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</si>
  <si>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</si>
  <si>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</si>
  <si>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</si>
  <si>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</si>
  <si>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</si>
  <si>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</si>
  <si>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</si>
  <si>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</si>
  <si>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</si>
  <si>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</si>
  <si>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</si>
  <si>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</si>
  <si>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</si>
  <si>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</si>
  <si>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</si>
  <si>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</si>
  <si>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</si>
  <si>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</si>
  <si>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</si>
  <si>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</si>
  <si>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</si>
  <si>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</si>
  <si>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</si>
  <si>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</si>
  <si>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</si>
  <si>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</si>
  <si>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</si>
  <si>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</si>
  <si>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</si>
  <si>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</si>
  <si>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</si>
  <si>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</si>
  <si>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</si>
  <si>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</si>
  <si>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</si>
  <si>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</si>
  <si>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</si>
  <si>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</si>
  <si>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</si>
  <si>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</si>
  <si>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</si>
  <si>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</si>
  <si>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</si>
  <si>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</si>
  <si>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</si>
  <si>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</si>
  <si>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</si>
  <si>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</si>
  <si>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</si>
  <si>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</si>
  <si>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</si>
  <si>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</si>
  <si>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</si>
  <si>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</si>
  <si>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</si>
  <si>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</si>
  <si>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</si>
  <si>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</si>
  <si>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</si>
  <si>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</si>
  <si>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</si>
  <si>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</si>
  <si>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</si>
  <si>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</si>
  <si>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</si>
  <si>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</si>
  <si>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</si>
  <si>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</si>
  <si>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</si>
  <si>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</si>
  <si>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</si>
  <si>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</si>
  <si>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</si>
  <si>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</si>
  <si>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</si>
  <si>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</si>
  <si>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</si>
  <si>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</si>
  <si>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</si>
  <si>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</si>
  <si>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</si>
  <si>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</si>
  <si>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</si>
  <si>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</si>
  <si>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</si>
  <si>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</si>
  <si>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</si>
  <si>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</si>
  <si>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</si>
  <si>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</si>
  <si>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</si>
  <si>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</si>
  <si>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</si>
  <si>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</si>
  <si>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</si>
  <si>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</si>
  <si>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</si>
  <si>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</si>
  <si>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</si>
  <si>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</si>
  <si>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</si>
  <si>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</si>
  <si>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</si>
  <si>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</si>
  <si>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</si>
  <si>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</si>
  <si>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</si>
  <si>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</si>
  <si>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</si>
  <si>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</si>
  <si>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</si>
  <si>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</si>
  <si>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</si>
  <si>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</si>
  <si>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</si>
  <si>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</si>
  <si>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</si>
  <si>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</si>
  <si>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</si>
  <si>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</si>
  <si>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</si>
  <si>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</si>
  <si>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</si>
  <si>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</si>
  <si>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</si>
  <si>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</si>
  <si>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</si>
  <si>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</si>
  <si>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</si>
  <si>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</si>
  <si>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</si>
  <si>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</si>
  <si>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</si>
  <si>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</si>
  <si>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</si>
  <si>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</si>
  <si>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</si>
  <si>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</si>
  <si>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</si>
  <si>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</si>
  <si>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</si>
  <si>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</si>
  <si>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</si>
  <si>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</si>
  <si>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</si>
  <si>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</si>
  <si>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</si>
  <si>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</si>
  <si>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</si>
  <si>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</si>
  <si>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</si>
  <si>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</si>
  <si>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</si>
  <si>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</si>
  <si>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</si>
  <si>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</si>
  <si>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</si>
  <si>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</si>
  <si>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</si>
  <si>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</si>
  <si>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</si>
  <si>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</si>
  <si>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</si>
  <si>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</si>
  <si>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</si>
  <si>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</si>
  <si>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</si>
  <si>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</si>
  <si>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</si>
  <si>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</si>
  <si>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</si>
  <si>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</si>
  <si>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</si>
  <si>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</si>
  <si>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</si>
  <si>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</si>
  <si>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</si>
  <si>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</si>
  <si>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</si>
  <si>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</si>
  <si>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</si>
  <si>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</si>
  <si>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</si>
  <si>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</si>
  <si>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</si>
  <si>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</si>
  <si>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</si>
  <si>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</si>
  <si>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</si>
  <si>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</si>
  <si>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</si>
  <si>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</si>
  <si>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</si>
  <si>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</si>
  <si>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</si>
  <si>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</si>
  <si>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</si>
  <si>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</si>
  <si>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</si>
  <si>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</si>
  <si>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</si>
  <si>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</si>
  <si>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</si>
  <si>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</si>
  <si>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</si>
  <si>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</si>
  <si>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</si>
  <si>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</si>
  <si>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</si>
  <si>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</si>
  <si>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</si>
  <si>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</si>
  <si>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</si>
  <si>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</si>
  <si>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</si>
  <si>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</si>
  <si>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</si>
  <si>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</si>
  <si>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</si>
  <si>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</si>
  <si>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</si>
  <si>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</si>
  <si>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</si>
  <si>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</si>
  <si>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</si>
  <si>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</si>
  <si>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</si>
  <si>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</si>
  <si>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</si>
  <si>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</si>
  <si>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</si>
  <si>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</si>
  <si>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</si>
  <si>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</si>
  <si>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</si>
  <si>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</si>
  <si>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</si>
  <si>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</si>
  <si>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</si>
  <si>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</si>
  <si>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</si>
  <si>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</si>
  <si>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</si>
  <si>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</si>
  <si>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</si>
  <si>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</si>
  <si>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</si>
  <si>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</si>
  <si>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</si>
  <si>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</si>
  <si>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</si>
  <si>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</si>
  <si>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</si>
  <si>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</si>
  <si>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</si>
  <si>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</si>
  <si>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</si>
  <si>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</si>
  <si>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</si>
  <si>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</si>
  <si>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</si>
  <si>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</si>
  <si>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</si>
  <si>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</si>
  <si>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</si>
  <si>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</si>
  <si>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</si>
  <si>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</si>
  <si>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</si>
  <si>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</si>
  <si>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</si>
  <si>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</si>
  <si>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</si>
  <si>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</si>
  <si>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</si>
  <si>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</si>
  <si>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</si>
  <si>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</si>
  <si>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</si>
  <si>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</si>
  <si>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</si>
  <si>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</si>
  <si>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</si>
  <si>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</si>
  <si>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</si>
  <si>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</si>
  <si>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</si>
  <si>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</si>
  <si>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</si>
  <si>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</si>
  <si>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</si>
  <si>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</si>
  <si>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</si>
  <si>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</si>
  <si>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</si>
  <si>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</si>
  <si>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</si>
  <si>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</si>
  <si>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</si>
  <si>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</si>
  <si>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</si>
  <si>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</si>
  <si>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</si>
  <si>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</si>
  <si>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</si>
  <si>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</si>
  <si>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</si>
  <si>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</si>
  <si>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</si>
  <si>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</si>
  <si>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</si>
  <si>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</si>
  <si>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</si>
  <si>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</si>
  <si>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</si>
  <si>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</si>
  <si>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</si>
  <si>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</si>
  <si>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</si>
  <si>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</si>
  <si>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</si>
  <si>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</si>
  <si>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</si>
  <si>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</si>
  <si>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</si>
  <si>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</si>
  <si>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</si>
  <si>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</si>
  <si>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</si>
  <si>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</si>
  <si>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</si>
  <si>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</si>
  <si>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</si>
  <si>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</si>
  <si>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</si>
  <si>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</si>
  <si>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</si>
  <si>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</si>
  <si>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</si>
  <si>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</si>
  <si>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</si>
  <si>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</si>
  <si>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</si>
  <si>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</si>
  <si>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</si>
  <si>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</si>
  <si>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</si>
  <si>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</si>
  <si>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</si>
  <si>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</si>
  <si>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</si>
  <si>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</si>
  <si>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</si>
  <si>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</si>
  <si>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</si>
  <si>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</si>
  <si>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</si>
  <si>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</si>
  <si>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</si>
  <si>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</si>
  <si>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</si>
  <si>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</si>
  <si>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</si>
  <si>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</si>
  <si>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</si>
  <si>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</si>
  <si>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</si>
  <si>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</si>
  <si>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</si>
  <si>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</si>
  <si>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</si>
  <si>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</si>
  <si>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</si>
  <si>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</si>
  <si>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</si>
  <si>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</si>
  <si>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</si>
  <si>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</si>
  <si>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</si>
  <si>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</si>
  <si>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</si>
  <si>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</si>
  <si>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</si>
  <si>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</si>
  <si>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</si>
  <si>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</si>
  <si>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</si>
  <si>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</si>
  <si>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</si>
  <si>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</si>
  <si>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</si>
  <si>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</si>
  <si>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</si>
  <si>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</si>
  <si>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</si>
  <si>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</si>
  <si>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</si>
  <si>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</si>
  <si>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</si>
  <si>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</si>
  <si>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</si>
  <si>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</si>
  <si>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</si>
  <si>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</si>
  <si>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</si>
  <si>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</si>
  <si>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</si>
  <si>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</si>
  <si>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</si>
  <si>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</si>
  <si>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</si>
  <si>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</si>
  <si>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</si>
  <si>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</si>
  <si>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</si>
  <si>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</si>
  <si>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</si>
  <si>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</si>
  <si>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</si>
  <si>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</si>
  <si>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</si>
  <si>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</si>
  <si>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</si>
  <si>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</si>
  <si>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</si>
  <si>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</si>
  <si>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</si>
  <si>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</si>
  <si>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</si>
  <si>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</si>
  <si>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</si>
  <si>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</si>
  <si>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</si>
  <si>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</si>
  <si>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</si>
  <si>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</si>
  <si>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</si>
  <si>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</si>
  <si>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</si>
  <si>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</si>
  <si>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</si>
  <si>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</si>
  <si>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</si>
  <si>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</si>
  <si>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</si>
  <si>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</si>
  <si>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</si>
  <si>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</si>
  <si>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</si>
  <si>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</si>
  <si>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</si>
  <si>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</si>
  <si>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</si>
  <si>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</si>
  <si>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</si>
  <si>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</si>
  <si>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</si>
  <si>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</si>
  <si>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</si>
  <si>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</si>
  <si>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</si>
  <si>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</si>
  <si>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</si>
  <si>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</si>
  <si>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</si>
  <si>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</si>
  <si>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</si>
  <si>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</si>
  <si>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</si>
  <si>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</si>
  <si>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</si>
  <si>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</si>
  <si>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</si>
  <si>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</si>
  <si>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</si>
  <si>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</si>
  <si>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</si>
  <si>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</si>
  <si>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</si>
  <si>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</si>
  <si>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</si>
  <si>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</si>
  <si>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</si>
  <si>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</si>
  <si>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</si>
  <si>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</si>
  <si>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</si>
  <si>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</si>
  <si>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</si>
  <si>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</si>
  <si>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</si>
  <si>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</si>
  <si>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</si>
  <si>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</si>
  <si>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</si>
  <si>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</si>
  <si>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</si>
  <si>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</si>
  <si>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</si>
  <si>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</si>
  <si>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</si>
  <si>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</si>
  <si>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</si>
  <si>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</si>
  <si>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</si>
  <si>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</si>
  <si>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</si>
  <si>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</si>
  <si>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</si>
  <si>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</si>
  <si>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</si>
  <si>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</si>
  <si>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</si>
  <si>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</si>
  <si>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</si>
  <si>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</si>
  <si>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</si>
  <si>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</si>
  <si>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</si>
  <si>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</si>
  <si>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</si>
  <si>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</si>
  <si>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</si>
  <si>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</si>
  <si>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</si>
  <si>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</si>
  <si>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</si>
  <si>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</si>
  <si>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</si>
  <si>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</si>
  <si>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</si>
  <si>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</si>
  <si>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</si>
  <si>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</si>
  <si>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</si>
  <si>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</si>
  <si>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</si>
  <si>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</si>
  <si>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</si>
  <si>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</si>
  <si>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</si>
  <si>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</si>
  <si>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</si>
  <si>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</si>
  <si>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</si>
  <si>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</si>
  <si>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</si>
  <si>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</si>
  <si>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</si>
  <si>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</si>
  <si>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</si>
  <si>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</si>
  <si>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</si>
  <si>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</si>
  <si>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</si>
  <si>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</si>
  <si>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</si>
  <si>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</si>
  <si>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</si>
  <si>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</si>
  <si>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</si>
  <si>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</si>
  <si>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</si>
  <si>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</si>
  <si>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</si>
  <si>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</si>
  <si>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</si>
  <si>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</si>
  <si>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</si>
  <si>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</si>
  <si>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</si>
  <si>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</si>
  <si>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</si>
  <si>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</si>
  <si>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</si>
  <si>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</si>
  <si>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</si>
  <si>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</si>
  <si>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</si>
  <si>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</si>
  <si>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</si>
  <si>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</si>
  <si>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</si>
  <si>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</si>
  <si>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</si>
  <si>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</si>
  <si>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</si>
  <si>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</si>
  <si>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</si>
  <si>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</si>
  <si>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</si>
  <si>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</si>
  <si>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</si>
  <si>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</si>
  <si>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</si>
  <si>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</si>
  <si>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</si>
  <si>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</si>
  <si>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</si>
  <si>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</si>
  <si>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</si>
  <si>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</si>
  <si>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</si>
  <si>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</si>
  <si>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</si>
  <si>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</si>
  <si>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</si>
  <si>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</si>
  <si>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</si>
  <si>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</si>
  <si>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</si>
  <si>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</si>
  <si>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</si>
  <si>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</si>
  <si>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</si>
  <si>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</si>
  <si>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</si>
  <si>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</si>
  <si>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</si>
  <si>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</si>
  <si>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</si>
  <si>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</si>
  <si>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</si>
  <si>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</si>
  <si>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</si>
  <si>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</si>
  <si>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</si>
  <si>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</si>
  <si>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</si>
  <si>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</si>
  <si>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</si>
  <si>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</si>
  <si>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</si>
  <si>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</si>
  <si>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</si>
  <si>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</si>
  <si>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</si>
  <si>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</si>
  <si>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</si>
  <si>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</si>
  <si>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</si>
  <si>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</si>
  <si>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</si>
  <si>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</si>
  <si>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</si>
  <si>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</si>
  <si>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</si>
  <si>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</si>
  <si>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</si>
  <si>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</si>
  <si>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</si>
  <si>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</si>
  <si>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</si>
  <si>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</si>
  <si>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</si>
  <si>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</si>
  <si>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</si>
  <si>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</si>
  <si>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</si>
  <si>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</si>
  <si>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</si>
  <si>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</si>
  <si>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</si>
  <si>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</si>
  <si>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</si>
  <si>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</si>
  <si>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</si>
  <si>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</si>
  <si>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</si>
  <si>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</si>
  <si>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</si>
  <si>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</si>
  <si>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</si>
  <si>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</si>
  <si>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</si>
  <si>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</si>
  <si>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</si>
  <si>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</si>
  <si>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</si>
  <si>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</si>
  <si>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</si>
  <si>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</si>
  <si>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</si>
  <si>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</si>
  <si>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</si>
  <si>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</si>
  <si>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</si>
  <si>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</si>
  <si>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</si>
  <si>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</si>
  <si>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</si>
  <si>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</si>
  <si>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</si>
  <si>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</si>
  <si>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</si>
  <si>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</si>
  <si>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</si>
  <si>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</si>
  <si>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</si>
  <si>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</si>
  <si>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</si>
  <si>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</si>
  <si>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</si>
  <si>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</si>
  <si>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</si>
  <si>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</si>
  <si>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</si>
  <si>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</si>
  <si>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</si>
  <si>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</si>
  <si>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</si>
  <si>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</si>
  <si>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</si>
  <si>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</si>
  <si>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</si>
  <si>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</si>
  <si>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</si>
  <si>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</si>
  <si>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</si>
  <si>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</si>
  <si>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</si>
  <si>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</si>
  <si>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</si>
  <si>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</si>
  <si>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</si>
  <si>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</si>
  <si>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</si>
  <si>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</si>
  <si>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</si>
  <si>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</si>
  <si>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</si>
  <si>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</si>
  <si>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</si>
  <si>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</si>
  <si>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</si>
  <si>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</si>
  <si>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</si>
  <si>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</si>
  <si>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</si>
  <si>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</si>
  <si>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</si>
  <si>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</si>
  <si>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</si>
  <si>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</si>
  <si>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</si>
  <si>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</si>
  <si>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</si>
  <si>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</si>
  <si>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</si>
  <si>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</si>
  <si>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</si>
  <si>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</si>
  <si>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</si>
  <si>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</si>
  <si>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</si>
  <si>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</si>
  <si>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</si>
  <si>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</si>
  <si>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</si>
  <si>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</si>
  <si>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</si>
  <si>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</si>
  <si>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</si>
  <si>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</si>
  <si>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</si>
  <si>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</si>
  <si>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</si>
  <si>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</si>
  <si>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</si>
  <si>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</si>
  <si>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</si>
  <si>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</si>
  <si>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</si>
  <si>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</si>
  <si>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</si>
  <si>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</si>
  <si>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</si>
  <si>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</si>
  <si>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</si>
  <si>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</si>
  <si>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</si>
  <si>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</si>
  <si>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</si>
  <si>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</si>
  <si>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</si>
  <si>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</si>
  <si>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</si>
  <si>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</si>
  <si>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</si>
  <si>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</si>
  <si>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</si>
  <si>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</si>
  <si>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</si>
  <si>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</si>
  <si>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</si>
  <si>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</si>
  <si>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</si>
  <si>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</si>
  <si>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</si>
  <si>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</si>
  <si>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</si>
  <si>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</si>
  <si>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</si>
  <si>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</si>
  <si>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</si>
  <si>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</si>
  <si>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</si>
  <si>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</si>
  <si>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</si>
  <si>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</si>
  <si>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</si>
  <si>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</si>
  <si>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</si>
  <si>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</si>
  <si>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</si>
  <si>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</si>
  <si>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</si>
  <si>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</si>
  <si>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</si>
  <si>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</si>
  <si>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</si>
  <si>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</si>
  <si>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</si>
  <si>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</si>
  <si>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</si>
  <si>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</si>
  <si>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</si>
  <si>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</si>
  <si>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</si>
  <si>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</si>
  <si>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</si>
  <si>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</si>
  <si>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</si>
  <si>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</si>
  <si>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</si>
  <si>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</si>
  <si>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</si>
  <si>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</si>
  <si>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</si>
  <si>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</si>
  <si>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</si>
  <si>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</si>
  <si>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</si>
  <si>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</si>
  <si>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</si>
  <si>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</si>
  <si>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</si>
  <si>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</si>
  <si>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</si>
  <si>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</si>
  <si>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</si>
  <si>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</si>
  <si>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</si>
  <si>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</si>
  <si>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</si>
  <si>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</si>
  <si>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</si>
  <si>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</si>
  <si>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</si>
  <si>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</si>
  <si>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</si>
  <si>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</si>
  <si>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</si>
  <si>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</si>
  <si>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</si>
  <si>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</si>
  <si>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</si>
  <si>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</si>
  <si>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</si>
  <si>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</si>
  <si>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</si>
  <si>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</si>
  <si>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</si>
  <si>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</si>
  <si>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</si>
  <si>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</si>
  <si>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</si>
  <si>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</si>
  <si>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</si>
  <si>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</si>
  <si>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</si>
  <si>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</si>
  <si>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</si>
  <si>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</si>
  <si>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</si>
  <si>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</si>
  <si>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</si>
  <si>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</si>
  <si>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</si>
  <si>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</si>
  <si>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</si>
  <si>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</si>
  <si>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</si>
  <si>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</si>
  <si>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</si>
  <si>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</si>
  <si>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</si>
  <si>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</si>
  <si>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</si>
  <si>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</si>
  <si>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</si>
  <si>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</si>
  <si>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</si>
  <si>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</si>
  <si>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</si>
  <si>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</si>
  <si>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</si>
  <si>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</si>
  <si>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</si>
  <si>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</si>
  <si>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</si>
  <si>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</si>
  <si>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</si>
  <si>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</si>
  <si>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</si>
  <si>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</si>
  <si>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</si>
  <si>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</si>
  <si>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</si>
  <si>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</si>
  <si>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</si>
  <si>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</si>
  <si>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</si>
  <si>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</si>
  <si>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</si>
  <si>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</si>
  <si>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</si>
  <si>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</si>
  <si>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</si>
  <si>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</si>
  <si>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</si>
  <si>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</si>
  <si>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</si>
  <si>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</si>
  <si>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</si>
  <si>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</si>
  <si>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</si>
  <si>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</si>
  <si>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</si>
  <si>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</si>
  <si>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</si>
  <si>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</si>
  <si>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</si>
  <si>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</si>
  <si>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</si>
  <si>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</si>
  <si>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</si>
  <si>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</si>
  <si>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</si>
  <si>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</si>
  <si>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</si>
  <si>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</si>
  <si>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</si>
  <si>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</si>
  <si>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</si>
  <si>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</si>
  <si>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</si>
  <si>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</si>
  <si>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</si>
  <si>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</si>
  <si>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</si>
  <si>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</si>
  <si>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</si>
  <si>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</si>
  <si>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</si>
  <si>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</si>
  <si>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</si>
  <si>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</si>
  <si>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</si>
  <si>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</si>
  <si>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</si>
  <si>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</si>
  <si>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</si>
  <si>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</si>
  <si>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</si>
  <si>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</si>
  <si>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</si>
  <si>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</si>
  <si>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</si>
  <si>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</si>
  <si>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</si>
  <si>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</si>
  <si>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</si>
  <si>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</si>
  <si>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</si>
  <si>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</si>
  <si>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</si>
  <si>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</si>
  <si>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</si>
  <si>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</si>
  <si>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</si>
  <si>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</si>
  <si>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</si>
  <si>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</si>
  <si>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</si>
  <si>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</si>
  <si>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</si>
  <si>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</si>
  <si>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</si>
  <si>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</si>
  <si>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</si>
  <si>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</si>
  <si>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</si>
  <si>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</si>
  <si>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</si>
  <si>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</si>
  <si>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</si>
  <si>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</si>
  <si>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</si>
  <si>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</si>
  <si>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</si>
  <si>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</si>
  <si>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</si>
  <si>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</si>
  <si>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</si>
  <si>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</si>
  <si>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</si>
  <si>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</si>
  <si>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</si>
  <si>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</si>
  <si>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</si>
  <si>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</si>
  <si>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</si>
  <si>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</si>
  <si>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</si>
  <si>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</si>
  <si>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</si>
  <si>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</si>
  <si>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</si>
  <si>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</si>
  <si>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</si>
  <si>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</si>
  <si>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</si>
  <si>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</si>
  <si>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</si>
  <si>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</si>
  <si>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</si>
  <si>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</si>
  <si>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</si>
  <si>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</si>
  <si>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</si>
  <si>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</si>
  <si>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</si>
  <si>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</si>
  <si>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</si>
  <si>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</si>
  <si>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</si>
  <si>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</si>
  <si>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</si>
  <si>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</si>
  <si>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</si>
  <si>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</si>
  <si>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</si>
  <si>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</si>
  <si>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</si>
  <si>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</si>
  <si>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</si>
  <si>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</si>
  <si>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</si>
  <si>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</si>
  <si>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</si>
  <si>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</si>
  <si>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</si>
  <si>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</si>
  <si>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</si>
  <si>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</si>
  <si>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</si>
  <si>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</si>
  <si>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</si>
  <si>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</si>
  <si>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</si>
  <si>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</si>
  <si>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</si>
  <si>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</si>
  <si>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</si>
  <si>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</si>
  <si>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</si>
  <si>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</si>
  <si>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</si>
  <si>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</si>
  <si>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</si>
  <si>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</si>
  <si>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</si>
  <si>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</si>
  <si>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</si>
  <si>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</si>
  <si>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</si>
  <si>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</si>
  <si>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</si>
  <si>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</si>
  <si>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</si>
  <si>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</si>
  <si>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</si>
  <si>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</si>
  <si>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</si>
  <si>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</si>
  <si>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</si>
  <si>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</si>
  <si>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</si>
  <si>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</si>
  <si>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</si>
  <si>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</si>
  <si>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</si>
  <si>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</si>
  <si>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</si>
  <si>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</si>
  <si>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</si>
  <si>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</si>
  <si>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</si>
  <si>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</si>
  <si>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</si>
  <si>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</si>
  <si>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</si>
  <si>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</si>
  <si>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</si>
  <si>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</si>
  <si>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</si>
  <si>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</si>
  <si>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</si>
  <si>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</si>
  <si>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</si>
  <si>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</si>
  <si>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</si>
  <si>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</si>
  <si>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</si>
  <si>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</si>
  <si>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</si>
  <si>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</si>
  <si>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</si>
  <si>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</si>
  <si>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</si>
  <si>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</si>
  <si>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</si>
  <si>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</si>
  <si>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</si>
  <si>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</si>
  <si>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</si>
  <si>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</si>
  <si>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</si>
  <si>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</si>
  <si>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</si>
  <si>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</si>
  <si>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</si>
  <si>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</si>
  <si>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</si>
  <si>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</si>
  <si>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</si>
  <si>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</si>
  <si>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</si>
  <si>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</si>
  <si>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</si>
  <si>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</si>
  <si>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</si>
  <si>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</si>
  <si>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</si>
  <si>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</si>
  <si>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</si>
  <si>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</si>
  <si>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</si>
  <si>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</si>
  <si>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</si>
  <si>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</si>
  <si>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</si>
  <si>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</si>
  <si>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</si>
  <si>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</si>
  <si>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</si>
  <si>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</si>
  <si>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</si>
  <si>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</si>
  <si>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</si>
  <si>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</si>
  <si>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</si>
  <si>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</si>
  <si>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</si>
  <si>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</si>
  <si>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</si>
  <si>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</si>
  <si>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</si>
  <si>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</si>
  <si>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</si>
  <si>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</si>
  <si>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</si>
  <si>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</si>
  <si>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</si>
  <si>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</si>
  <si>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</si>
  <si>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</si>
  <si>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</si>
  <si>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</si>
  <si>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</si>
  <si>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</si>
  <si>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</si>
  <si>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</si>
  <si>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</si>
  <si>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</si>
  <si>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</si>
  <si>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</si>
  <si>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</si>
  <si>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</si>
  <si>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</si>
  <si>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</si>
  <si>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</si>
  <si>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</si>
  <si>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</si>
  <si>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</si>
  <si>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</si>
  <si>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</si>
  <si>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</si>
  <si>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</si>
  <si>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</si>
  <si>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</si>
  <si>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</si>
  <si>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</si>
  <si>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</si>
  <si>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</si>
  <si>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</si>
  <si>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</si>
  <si>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</si>
  <si>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</si>
  <si>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</si>
  <si>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</si>
  <si>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</si>
  <si>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</si>
  <si>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</si>
  <si>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</si>
  <si>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</si>
  <si>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</si>
  <si>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</si>
  <si>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</si>
  <si>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</si>
  <si>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</si>
  <si>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</si>
  <si>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</si>
  <si>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</si>
  <si>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</si>
  <si>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</si>
  <si>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</si>
  <si>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</si>
  <si>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</si>
  <si>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</si>
  <si>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</si>
  <si>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</si>
  <si>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</si>
  <si>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</si>
  <si>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</si>
  <si>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</si>
  <si>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</si>
  <si>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</si>
  <si>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</si>
  <si>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</si>
  <si>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</si>
  <si>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</si>
  <si>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</si>
  <si>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</si>
  <si>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</si>
  <si>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</si>
  <si>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</si>
  <si>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</si>
  <si>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</si>
  <si>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</si>
  <si>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</si>
  <si>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</si>
  <si>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</si>
  <si>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</si>
  <si>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</si>
  <si>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</si>
  <si>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</si>
  <si>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</si>
  <si>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</si>
  <si>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</si>
  <si>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</si>
  <si>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</si>
  <si>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</si>
  <si>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</si>
  <si>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</si>
  <si>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</si>
  <si>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</si>
  <si>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</si>
  <si>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</si>
  <si>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</si>
  <si>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</si>
  <si>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</si>
  <si>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</si>
  <si>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</si>
  <si>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</si>
  <si>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</si>
  <si>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</si>
  <si>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</si>
  <si>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</si>
  <si>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</si>
  <si>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</si>
  <si>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</si>
  <si>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</si>
  <si>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</si>
  <si>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</si>
  <si>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</si>
  <si>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</si>
  <si>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</si>
  <si>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</si>
  <si>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</si>
  <si>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</si>
  <si>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</si>
  <si>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</si>
  <si>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</si>
  <si>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</si>
  <si>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</si>
  <si>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</si>
  <si>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</si>
  <si>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</si>
  <si>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</si>
  <si>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</si>
  <si>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</si>
  <si>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</si>
  <si>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</si>
  <si>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</si>
  <si>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</si>
  <si>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</si>
  <si>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</si>
  <si>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</si>
  <si>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</si>
  <si>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</si>
  <si>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</si>
  <si>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</si>
  <si>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</si>
  <si>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</si>
  <si>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</si>
  <si>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</si>
  <si>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</si>
  <si>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</si>
  <si>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</si>
  <si>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</si>
  <si>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</si>
  <si>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</si>
  <si>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</si>
  <si>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</si>
  <si>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</si>
  <si>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</si>
  <si>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</si>
  <si>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</si>
  <si>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</si>
  <si>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</si>
  <si>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</si>
  <si>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</si>
  <si>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</si>
  <si>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</si>
  <si>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</si>
  <si>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</si>
  <si>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</si>
  <si>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</si>
  <si>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</si>
  <si>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</si>
  <si>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</si>
  <si>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</si>
  <si>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</si>
  <si>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</si>
  <si>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</si>
  <si>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</si>
  <si>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</si>
  <si>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</si>
  <si>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</si>
  <si>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</si>
  <si>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</si>
  <si>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</si>
  <si>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</si>
  <si>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</si>
  <si>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</si>
  <si>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</si>
  <si>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</si>
  <si>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</si>
  <si>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</si>
  <si>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</si>
  <si>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</si>
  <si>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</si>
  <si>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</si>
  <si>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</si>
  <si>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</si>
  <si>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</si>
  <si>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</si>
  <si>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</si>
  <si>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</si>
  <si>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</si>
  <si>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</si>
  <si>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</si>
  <si>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</si>
  <si>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</si>
  <si>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</si>
  <si>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</si>
  <si>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</si>
  <si>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</si>
  <si>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</si>
  <si>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</si>
  <si>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</si>
  <si>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</si>
  <si>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</si>
  <si>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</si>
  <si>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</si>
  <si>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</si>
  <si>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</si>
  <si>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</si>
  <si>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</si>
  <si>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</si>
  <si>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</si>
  <si>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</si>
  <si>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</si>
  <si>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</si>
  <si>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</si>
  <si>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</si>
  <si>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</si>
  <si>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</si>
  <si>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</si>
  <si>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</si>
  <si>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</si>
  <si>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</si>
  <si>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</si>
  <si>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</si>
  <si>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</si>
  <si>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</si>
  <si>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</si>
  <si>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</si>
  <si>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</si>
  <si>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</si>
  <si>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</si>
  <si>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</si>
  <si>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</si>
  <si>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</si>
  <si>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</si>
  <si>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</si>
  <si>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</si>
  <si>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</si>
  <si>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</si>
  <si>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</si>
  <si>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</si>
  <si>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</si>
  <si>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</si>
  <si>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</si>
  <si>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</si>
  <si>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</si>
  <si>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</si>
  <si>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</si>
  <si>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</si>
  <si>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</si>
  <si>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</si>
  <si>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</si>
  <si>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</si>
  <si>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</si>
  <si>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</si>
  <si>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</si>
  <si>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</si>
  <si>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</si>
  <si>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</si>
  <si>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</si>
  <si>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</si>
  <si>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</si>
  <si>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</si>
  <si>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</si>
  <si>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</si>
  <si>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</si>
  <si>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</si>
  <si>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</si>
  <si>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</si>
  <si>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</si>
  <si>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</si>
  <si>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</si>
  <si>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</si>
  <si>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</si>
  <si>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</si>
  <si>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</si>
  <si>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</si>
  <si>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</si>
  <si>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</si>
  <si>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</si>
  <si>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</si>
  <si>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</si>
  <si>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</si>
  <si>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</si>
  <si>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</si>
  <si>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</si>
  <si>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</si>
  <si>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</si>
  <si>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</si>
  <si>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</si>
  <si>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</si>
  <si>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</si>
  <si>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</si>
  <si>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</si>
  <si>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</si>
  <si>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</si>
  <si>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</si>
  <si>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</si>
  <si>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</si>
  <si>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</si>
  <si>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</si>
  <si>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</si>
  <si>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</si>
  <si>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</si>
  <si>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</si>
  <si>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</si>
  <si>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</si>
  <si>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</si>
  <si>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</si>
  <si>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</si>
  <si>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</si>
  <si>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</si>
  <si>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</si>
  <si>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</si>
  <si>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</si>
  <si>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</si>
  <si>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</si>
  <si>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</si>
  <si>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</si>
  <si>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</si>
  <si>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</si>
  <si>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</si>
  <si>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</si>
  <si>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</si>
  <si>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</si>
  <si>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</si>
  <si>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</si>
  <si>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</si>
  <si>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</si>
  <si>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</si>
  <si>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</si>
  <si>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</si>
  <si>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</si>
  <si>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</si>
  <si>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</si>
  <si>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</si>
  <si>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</si>
  <si>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</si>
  <si>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</si>
  <si>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</si>
  <si>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</si>
  <si>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</si>
  <si>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</si>
  <si>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</si>
  <si>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</si>
  <si>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</si>
  <si>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</si>
  <si>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</si>
  <si>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</si>
  <si>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</si>
  <si>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</si>
  <si>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</si>
  <si>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</si>
  <si>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</si>
  <si>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</si>
  <si>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</si>
  <si>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</si>
  <si>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</si>
  <si>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</si>
  <si>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</si>
  <si>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</si>
  <si>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</si>
  <si>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</si>
  <si>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</si>
  <si>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</si>
  <si>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</si>
  <si>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</si>
  <si>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</si>
  <si>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</si>
  <si>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</si>
  <si>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</si>
  <si>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</si>
  <si>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</si>
  <si>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</si>
  <si>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</si>
  <si>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</si>
  <si>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</si>
  <si>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</si>
  <si>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</si>
  <si>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</si>
  <si>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</si>
  <si>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</si>
  <si>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</si>
  <si>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</si>
  <si>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</si>
  <si>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</si>
  <si>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</si>
  <si>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</si>
  <si>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</si>
  <si>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</si>
  <si>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</si>
  <si>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</si>
  <si>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</si>
  <si>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</si>
  <si>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</si>
  <si>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</si>
  <si>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</si>
  <si>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</si>
  <si>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</si>
  <si>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</si>
  <si>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</si>
  <si>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</si>
  <si>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</si>
  <si>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</si>
  <si>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</si>
  <si>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</si>
  <si>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</si>
  <si>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</si>
  <si>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</si>
  <si>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</si>
  <si>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</si>
  <si>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</si>
  <si>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</si>
  <si>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</si>
  <si>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</si>
  <si>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</si>
  <si>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</si>
  <si>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</si>
  <si>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</si>
  <si>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</si>
  <si>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</si>
  <si>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</si>
  <si>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</si>
  <si>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</si>
  <si>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</si>
  <si>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</si>
  <si>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</si>
  <si>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</si>
  <si>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</si>
  <si>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</si>
  <si>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</si>
  <si>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</si>
  <si>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</si>
  <si>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</si>
  <si>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</si>
  <si>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</si>
  <si>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</si>
  <si>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</si>
  <si>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</si>
  <si>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</si>
  <si>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</si>
  <si>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</si>
  <si>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</si>
  <si>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</si>
  <si>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</si>
  <si>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</si>
  <si>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</si>
  <si>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</si>
  <si>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</si>
  <si>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</si>
  <si>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</si>
  <si>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</si>
  <si>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</si>
  <si>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</si>
  <si>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</si>
  <si>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</si>
  <si>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</si>
  <si>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</si>
  <si>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</si>
  <si>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</si>
  <si>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</si>
  <si>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</si>
  <si>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</si>
  <si>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</si>
  <si>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</si>
  <si>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</si>
  <si>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</si>
  <si>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</si>
  <si>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</si>
  <si>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</si>
  <si>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</si>
  <si>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</si>
  <si>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</si>
  <si>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</si>
  <si>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</si>
  <si>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</si>
  <si>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</si>
  <si>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</si>
  <si>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</si>
  <si>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</si>
  <si>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</si>
  <si>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</si>
  <si>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</si>
  <si>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</si>
  <si>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</si>
  <si>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</si>
  <si>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</si>
  <si>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</si>
  <si>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</si>
  <si>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</si>
  <si>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</si>
  <si>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</si>
  <si>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</si>
  <si>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</si>
  <si>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</si>
  <si>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</si>
  <si>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</si>
  <si>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</si>
  <si>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</si>
  <si>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</si>
  <si>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</si>
  <si>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</si>
  <si>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</si>
  <si>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</si>
  <si>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</si>
  <si>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</si>
  <si>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</si>
  <si>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</si>
  <si>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</si>
  <si>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</si>
  <si>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</si>
  <si>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</si>
  <si>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</si>
  <si>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</si>
  <si>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</si>
  <si>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</si>
  <si>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</si>
  <si>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</si>
  <si>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</si>
  <si>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</si>
  <si>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</si>
  <si>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</si>
  <si>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</si>
  <si>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</si>
  <si>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</si>
  <si>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</si>
  <si>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</si>
  <si>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</si>
  <si>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</si>
  <si>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</si>
  <si>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</si>
  <si>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</si>
  <si>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</si>
  <si>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</si>
  <si>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</si>
  <si>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</si>
  <si>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</si>
  <si>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</si>
  <si>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</si>
  <si>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</si>
  <si>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</si>
  <si>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</si>
  <si>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</si>
  <si>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</si>
  <si>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</si>
  <si>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</si>
  <si>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</si>
  <si>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</si>
  <si>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</si>
  <si>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</si>
  <si>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</si>
  <si>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</si>
  <si>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</si>
  <si>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</si>
  <si>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</si>
  <si>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</si>
  <si>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</si>
  <si>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</si>
  <si>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</si>
  <si>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</si>
  <si>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</si>
  <si>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</si>
  <si>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</si>
  <si>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</si>
  <si>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</si>
  <si>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</si>
  <si>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</si>
  <si>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</si>
  <si>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</si>
  <si>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</si>
  <si>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</si>
  <si>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</si>
  <si>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</si>
  <si>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</si>
  <si>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</si>
  <si>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</si>
  <si>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</si>
  <si>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</si>
  <si>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</si>
  <si>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</si>
  <si>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</si>
  <si>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</si>
  <si>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</si>
  <si>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</si>
  <si>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</si>
  <si>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</si>
  <si>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</si>
  <si>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</si>
  <si>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</si>
  <si>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</si>
  <si>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</si>
  <si>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</si>
  <si>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</si>
  <si>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</si>
  <si>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</si>
  <si>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</si>
  <si>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</si>
  <si>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</si>
  <si>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</si>
  <si>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</si>
  <si>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</si>
  <si>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</si>
  <si>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</si>
  <si>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</si>
  <si>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</si>
  <si>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</si>
  <si>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</si>
  <si>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</si>
  <si>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</si>
  <si>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</si>
  <si>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</si>
  <si>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</si>
  <si>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</si>
  <si>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</si>
  <si>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</si>
  <si>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</si>
  <si>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</si>
  <si>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</si>
  <si>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</si>
  <si>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</si>
  <si>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</si>
  <si>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</si>
  <si>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</si>
  <si>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</si>
  <si>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</si>
  <si>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</si>
  <si>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</si>
  <si>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</si>
  <si>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</si>
  <si>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</si>
  <si>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</si>
  <si>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</si>
  <si>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</si>
  <si>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</si>
  <si>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</si>
  <si>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</si>
  <si>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</si>
  <si>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</si>
  <si>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</si>
  <si>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</si>
  <si>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</si>
  <si>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</si>
  <si>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</si>
  <si>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</si>
  <si>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</si>
  <si>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</si>
  <si>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</si>
  <si>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</si>
  <si>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</si>
  <si>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</si>
  <si>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</si>
  <si>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</si>
  <si>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</si>
  <si>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</si>
  <si>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</si>
  <si>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</si>
  <si>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</si>
  <si>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</si>
  <si>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</si>
  <si>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</si>
  <si>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</si>
  <si>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</si>
  <si>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</si>
  <si>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</si>
  <si>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</si>
  <si>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</si>
  <si>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</si>
  <si>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</si>
  <si>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</si>
  <si>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</si>
  <si>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</si>
  <si>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</si>
  <si>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</si>
  <si>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</si>
  <si>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</si>
  <si>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</si>
  <si>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</si>
  <si>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</si>
  <si>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</si>
  <si>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</si>
  <si>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</si>
  <si>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</si>
  <si>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</si>
  <si>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</si>
  <si>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</si>
  <si>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</si>
  <si>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</si>
  <si>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</si>
  <si>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</si>
  <si>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</si>
  <si>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</si>
  <si>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</si>
  <si>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</si>
  <si>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</si>
  <si>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</si>
  <si>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</si>
  <si>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</si>
  <si>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</si>
  <si>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</si>
  <si>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</si>
  <si>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</si>
  <si>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</si>
  <si>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</si>
  <si>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</si>
  <si>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</si>
  <si>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</si>
  <si>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</si>
  <si>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</si>
  <si>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</si>
  <si>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</si>
  <si>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</si>
  <si>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</si>
  <si>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</si>
  <si>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</si>
  <si>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</si>
  <si>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</si>
  <si>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</si>
  <si>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</si>
  <si>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</si>
  <si>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</si>
  <si>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</si>
  <si>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</si>
  <si>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</si>
  <si>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</si>
  <si>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</si>
  <si>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</si>
  <si>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</si>
  <si>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</si>
  <si>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</si>
  <si>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</si>
  <si>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</si>
  <si>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</si>
  <si>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</si>
  <si>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</si>
  <si>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</si>
  <si>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</si>
  <si>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</si>
  <si>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</si>
  <si>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</si>
  <si>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</si>
  <si>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</si>
  <si>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</si>
  <si>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</si>
  <si>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</si>
  <si>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</si>
  <si>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</si>
  <si>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</si>
  <si>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</si>
  <si>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</si>
  <si>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</si>
  <si>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</si>
  <si>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</si>
  <si>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</si>
  <si>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</si>
  <si>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</si>
  <si>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</si>
  <si>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</si>
  <si>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</si>
  <si>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</si>
  <si>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</si>
  <si>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</si>
  <si>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</si>
  <si>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</si>
  <si>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</si>
  <si>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</si>
  <si>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</si>
  <si>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</si>
  <si>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</si>
  <si>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</si>
  <si>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</si>
  <si>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</si>
  <si>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</si>
  <si>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</si>
  <si>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</si>
  <si>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</si>
  <si>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</si>
  <si>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</si>
  <si>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</si>
  <si>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</si>
  <si>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</si>
  <si>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</si>
  <si>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</si>
  <si>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</si>
  <si>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</si>
  <si>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</si>
  <si>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</si>
  <si>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</si>
  <si>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</si>
  <si>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</si>
  <si>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</si>
  <si>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</si>
  <si>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</si>
  <si>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</si>
  <si>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</si>
  <si>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</si>
  <si>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</si>
  <si>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</si>
  <si>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</si>
  <si>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</si>
  <si>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</si>
  <si>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</si>
  <si>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</si>
  <si>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</si>
  <si>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</si>
  <si>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</si>
  <si>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</si>
  <si>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</si>
  <si>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</si>
  <si>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</si>
  <si>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</si>
  <si>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</si>
  <si>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</si>
  <si>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</si>
  <si>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</si>
  <si>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</si>
  <si>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</si>
  <si>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</si>
  <si>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</si>
  <si>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</si>
  <si>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</si>
  <si>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</si>
  <si>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</si>
  <si>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</si>
  <si>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</si>
  <si>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</si>
  <si>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</si>
  <si>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</si>
  <si>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</si>
  <si>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</si>
  <si>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</si>
  <si>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</si>
  <si>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</si>
  <si>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</si>
  <si>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</si>
  <si>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</si>
  <si>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</si>
  <si>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</si>
  <si>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</si>
  <si>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</si>
  <si>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</si>
  <si>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</si>
  <si>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</si>
  <si>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</si>
  <si>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</si>
  <si>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</si>
  <si>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</si>
  <si>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</si>
  <si>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</si>
  <si>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</si>
  <si>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</si>
  <si>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</si>
  <si>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</si>
  <si>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</si>
  <si>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</si>
  <si>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</si>
  <si>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</si>
  <si>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</si>
  <si>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</si>
  <si>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</si>
  <si>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</si>
  <si>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</si>
  <si>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</si>
  <si>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</si>
  <si>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</si>
  <si>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</si>
  <si>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</si>
  <si>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</si>
  <si>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</si>
  <si>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</si>
  <si>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</si>
  <si>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</si>
  <si>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</si>
  <si>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</si>
  <si>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</si>
  <si>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</si>
  <si>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</si>
  <si>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</si>
  <si>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</si>
  <si>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</si>
  <si>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</si>
  <si>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</si>
  <si>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</si>
  <si>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</si>
  <si>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</si>
  <si>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</si>
  <si>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</si>
  <si>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</si>
  <si>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</si>
  <si>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</si>
  <si>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</si>
  <si>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</si>
  <si>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</si>
  <si>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</si>
  <si>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</si>
  <si>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</si>
  <si>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</si>
  <si>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</si>
  <si>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</si>
  <si>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</si>
  <si>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</si>
  <si>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</si>
  <si>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</si>
  <si>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</si>
  <si>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</si>
  <si>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</si>
  <si>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</si>
  <si>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</si>
  <si>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</si>
  <si>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</si>
  <si>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</si>
  <si>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</si>
  <si>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</si>
  <si>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</si>
  <si>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</si>
  <si>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</si>
  <si>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</si>
  <si>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</si>
  <si>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</si>
  <si>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</si>
  <si>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</si>
  <si>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</si>
  <si>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</si>
  <si>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</si>
  <si>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</si>
  <si>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</si>
  <si>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</si>
  <si>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</si>
  <si>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</si>
  <si>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</si>
  <si>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</si>
  <si>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</si>
  <si>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</si>
  <si>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</si>
  <si>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</si>
  <si>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</si>
  <si>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</si>
  <si>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</si>
  <si>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</si>
  <si>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</si>
  <si>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</si>
  <si>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</si>
  <si>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</si>
  <si>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</si>
  <si>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</si>
  <si>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</si>
  <si>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</si>
  <si>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</si>
  <si>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</si>
  <si>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</si>
  <si>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</si>
  <si>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</si>
  <si>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</si>
  <si>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</si>
  <si>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</si>
  <si>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</si>
  <si>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</si>
  <si>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</si>
  <si>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</si>
  <si>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</si>
  <si>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</si>
  <si>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</si>
  <si>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</si>
  <si>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</si>
  <si>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</si>
  <si>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</si>
  <si>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</si>
  <si>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</si>
  <si>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</si>
  <si>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</si>
  <si>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</si>
  <si>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</si>
  <si>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</si>
  <si>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</si>
  <si>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</si>
  <si>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</si>
  <si>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</si>
  <si>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</si>
  <si>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</si>
  <si>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</si>
  <si>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</si>
  <si>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</si>
  <si>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</si>
  <si>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</si>
  <si>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</si>
  <si>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</si>
  <si>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</si>
  <si>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</si>
  <si>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</si>
  <si>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</si>
  <si>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</si>
  <si>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</si>
  <si>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</si>
  <si>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</si>
  <si>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</si>
  <si>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</si>
  <si>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</si>
  <si>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</si>
  <si>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</si>
  <si>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</si>
  <si>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</si>
  <si>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</si>
  <si>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</si>
  <si>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</si>
  <si>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</si>
  <si>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</si>
  <si>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</si>
  <si>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</si>
  <si>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</si>
  <si>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</si>
  <si>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</si>
  <si>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</si>
  <si>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</si>
  <si>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</si>
  <si>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</si>
  <si>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</si>
  <si>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</si>
  <si>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</si>
  <si>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</si>
  <si>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</si>
  <si>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</si>
  <si>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</si>
  <si>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</si>
  <si>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</si>
  <si>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</si>
  <si>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</si>
  <si>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</si>
  <si>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</si>
  <si>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</si>
  <si>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</si>
  <si>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</si>
  <si>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</si>
  <si>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</si>
  <si>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</si>
  <si>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</si>
  <si>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</si>
  <si>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</si>
  <si>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</si>
  <si>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</si>
  <si>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</si>
  <si>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</si>
  <si>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</si>
  <si>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</si>
  <si>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</si>
  <si>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</si>
  <si>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</si>
  <si>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</si>
  <si>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</si>
  <si>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</si>
  <si>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</si>
  <si>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</si>
  <si>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</si>
  <si>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</si>
  <si>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</si>
  <si>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</si>
  <si>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</si>
  <si>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</si>
  <si>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</si>
  <si>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</si>
  <si>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</si>
  <si>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</si>
  <si>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</si>
  <si>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</si>
  <si>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</si>
  <si>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</si>
  <si>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</si>
  <si>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</si>
  <si>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</si>
  <si>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</si>
  <si>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</si>
  <si>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</si>
  <si>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</si>
  <si>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</si>
  <si>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</si>
  <si>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</si>
  <si>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</si>
  <si>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</si>
  <si>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</si>
  <si>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</si>
  <si>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</si>
  <si>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</si>
  <si>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</si>
  <si>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</si>
  <si>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</si>
  <si>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</si>
  <si>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</si>
  <si>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</si>
  <si>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</si>
  <si>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</si>
  <si>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</si>
  <si>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</si>
  <si>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</si>
  <si>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</si>
  <si>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</si>
  <si>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</si>
  <si>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</si>
  <si>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</si>
  <si>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</si>
  <si>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</si>
  <si>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</si>
  <si>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</si>
  <si>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</si>
  <si>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</si>
  <si>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</si>
  <si>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</si>
  <si>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</si>
  <si>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</si>
  <si>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</si>
  <si>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</si>
  <si>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</si>
  <si>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</si>
  <si>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</si>
  <si>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</si>
  <si>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</si>
  <si>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</si>
  <si>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</si>
  <si>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</si>
  <si>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</si>
  <si>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</si>
  <si>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</si>
  <si>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</si>
  <si>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</si>
  <si>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</si>
  <si>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</si>
  <si>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</si>
  <si>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</si>
  <si>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</si>
  <si>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</si>
  <si>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</si>
  <si>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</si>
  <si>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</si>
  <si>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</si>
  <si>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</si>
  <si>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</si>
  <si>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</si>
  <si>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</si>
  <si>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</si>
  <si>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</si>
  <si>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</si>
  <si>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</si>
  <si>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</si>
  <si>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</si>
  <si>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</si>
  <si>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</si>
  <si>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</si>
  <si>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</si>
  <si>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</si>
  <si>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</si>
  <si>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</si>
  <si>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</si>
  <si>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</si>
  <si>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</si>
  <si>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</si>
  <si>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</si>
  <si>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</si>
  <si>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</si>
  <si>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</si>
  <si>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</si>
  <si>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</si>
  <si>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</si>
  <si>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</si>
  <si>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</si>
  <si>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</si>
  <si>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</si>
  <si>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</si>
  <si>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</si>
  <si>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</si>
  <si>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</si>
  <si>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</si>
  <si>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</si>
  <si>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</si>
  <si>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</si>
  <si>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</si>
  <si>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</si>
  <si>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</si>
  <si>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</si>
  <si>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</si>
  <si>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</si>
  <si>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</si>
  <si>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</si>
  <si>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</si>
  <si>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</si>
  <si>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</si>
  <si>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</si>
  <si>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</si>
  <si>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</si>
  <si>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</si>
  <si>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</si>
  <si>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</si>
  <si>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</si>
  <si>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</si>
  <si>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</si>
  <si>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</si>
  <si>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</si>
  <si>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</si>
  <si>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</si>
  <si>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</si>
  <si>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</si>
  <si>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</si>
  <si>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</si>
  <si>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</si>
  <si>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</si>
  <si>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</si>
  <si>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</si>
  <si>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</si>
  <si>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</si>
  <si>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</si>
  <si>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</si>
  <si>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</si>
  <si>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</si>
  <si>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</si>
  <si>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</si>
  <si>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</si>
  <si>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</si>
  <si>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</si>
  <si>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</si>
  <si>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</si>
  <si>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</si>
  <si>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</si>
  <si>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</si>
  <si>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</si>
  <si>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</si>
  <si>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</si>
  <si>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</si>
  <si>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</si>
  <si>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</si>
  <si>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</si>
  <si>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</si>
  <si>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</si>
  <si>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</si>
  <si>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</si>
  <si>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</si>
  <si>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</si>
  <si>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</si>
  <si>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</si>
  <si>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</si>
  <si>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</si>
  <si>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</si>
  <si>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</si>
  <si>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</si>
  <si>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</si>
  <si>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</si>
  <si>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</si>
  <si>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</si>
  <si>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</si>
  <si>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</si>
  <si>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</si>
  <si>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</si>
  <si>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</si>
  <si>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</si>
  <si>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</si>
  <si>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</si>
  <si>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</si>
  <si>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</si>
  <si>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</si>
  <si>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</si>
  <si>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</si>
  <si>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</si>
  <si>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</si>
  <si>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</si>
  <si>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</si>
  <si>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</si>
  <si>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</si>
  <si>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</si>
  <si>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</si>
  <si>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</si>
  <si>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</si>
  <si>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</si>
  <si>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</si>
  <si>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</si>
  <si>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</si>
  <si>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</si>
  <si>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</si>
  <si>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</si>
  <si>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</si>
  <si>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</si>
  <si>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</si>
  <si>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</si>
  <si>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</si>
  <si>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</si>
  <si>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</si>
  <si>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</si>
  <si>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</si>
  <si>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</si>
  <si>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</si>
  <si>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</si>
  <si>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</si>
  <si>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</si>
  <si>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</si>
  <si>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</si>
  <si>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</si>
  <si>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</si>
  <si>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</si>
  <si>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</si>
  <si>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</si>
  <si>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</si>
  <si>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</si>
  <si>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</si>
  <si>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</si>
  <si>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</si>
  <si>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</si>
  <si>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</si>
  <si>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</si>
  <si>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</si>
  <si>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</si>
  <si>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</si>
  <si>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</si>
  <si>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</si>
  <si>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</si>
  <si>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</si>
  <si>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</si>
  <si>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</si>
  <si>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</si>
  <si>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</si>
  <si>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</si>
  <si>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</si>
  <si>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</si>
  <si>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</si>
  <si>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</si>
  <si>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</si>
  <si>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</si>
  <si>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</si>
  <si>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</si>
  <si>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</si>
  <si>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</si>
  <si>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</si>
  <si>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</si>
  <si>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</si>
  <si>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</si>
  <si>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</si>
  <si>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</si>
  <si>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</si>
  <si>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</si>
  <si>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</si>
  <si>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</si>
  <si>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</si>
  <si>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</si>
  <si>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</si>
  <si>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</si>
  <si>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</si>
  <si>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</si>
  <si>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</si>
  <si>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</si>
  <si>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</si>
  <si>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</si>
  <si>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</si>
  <si>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</si>
  <si>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</si>
  <si>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</si>
  <si>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</si>
  <si>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</si>
  <si>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</si>
  <si>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</si>
  <si>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</si>
  <si>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</si>
  <si>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</si>
  <si>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</si>
  <si>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</si>
  <si>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</si>
  <si>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</si>
  <si>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</si>
  <si>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</si>
  <si>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</si>
  <si>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</si>
  <si>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</si>
  <si>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</si>
  <si>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</si>
  <si>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</si>
  <si>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</si>
  <si>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</si>
  <si>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</si>
  <si>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</si>
  <si>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</si>
  <si>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</si>
  <si>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</si>
  <si>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</si>
  <si>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</si>
  <si>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</si>
  <si>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</si>
  <si>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</si>
  <si>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</si>
  <si>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</si>
  <si>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</si>
  <si>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</si>
  <si>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</si>
  <si>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</si>
  <si>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</si>
  <si>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</si>
  <si>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</si>
  <si>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</si>
  <si>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</si>
  <si>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</si>
  <si>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</si>
  <si>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</si>
  <si>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</si>
  <si>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</si>
  <si>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</si>
  <si>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</si>
  <si>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</si>
  <si>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</si>
  <si>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</si>
  <si>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</si>
  <si>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</si>
  <si>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</si>
  <si>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</si>
  <si>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</si>
  <si>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</si>
  <si>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</si>
  <si>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</si>
  <si>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</si>
  <si>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</si>
  <si>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</si>
  <si>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</si>
  <si>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</si>
  <si>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</si>
  <si>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</si>
  <si>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</si>
  <si>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</si>
  <si>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</si>
  <si>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</si>
  <si>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</si>
  <si>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</si>
  <si>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</si>
  <si>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</si>
  <si>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</si>
  <si>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</si>
  <si>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</si>
  <si>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</si>
  <si>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</si>
  <si>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</si>
  <si>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</si>
  <si>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</si>
  <si>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</si>
  <si>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</si>
  <si>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</si>
  <si>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</si>
  <si>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</si>
  <si>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</si>
  <si>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</si>
  <si>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</si>
  <si>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</si>
  <si>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</si>
  <si>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</si>
  <si>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</si>
  <si>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</si>
  <si>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</si>
  <si>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</si>
  <si>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</si>
  <si>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</si>
  <si>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</si>
  <si>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</si>
  <si>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</si>
  <si>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</si>
  <si>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</si>
  <si>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</si>
  <si>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</si>
  <si>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</si>
  <si>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</si>
  <si>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</si>
  <si>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</si>
  <si>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</si>
  <si>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</si>
  <si>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</si>
  <si>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</si>
  <si>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</si>
  <si>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</si>
  <si>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</si>
  <si>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</si>
  <si>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</si>
  <si>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</si>
  <si>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</si>
  <si>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</si>
  <si>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</si>
  <si>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</si>
  <si>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</si>
  <si>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</si>
  <si>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</si>
  <si>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</si>
  <si>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</si>
  <si>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</si>
  <si>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</si>
  <si>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</si>
  <si>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</si>
  <si>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</si>
  <si>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</si>
  <si>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</si>
  <si>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</si>
  <si>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</si>
  <si>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</si>
  <si>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</si>
  <si>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</si>
  <si>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</si>
  <si>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</si>
  <si>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</si>
  <si>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</si>
  <si>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</si>
  <si>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</si>
  <si>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</si>
  <si>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</si>
  <si>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</si>
  <si>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</si>
  <si>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</si>
  <si>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</si>
  <si>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</si>
  <si>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</si>
  <si>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</si>
  <si>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</si>
  <si>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</si>
  <si>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</si>
  <si>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</si>
  <si>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</si>
  <si>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</si>
  <si>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</si>
  <si>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</si>
  <si>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</si>
  <si>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</si>
  <si>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</si>
  <si>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</si>
  <si>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</si>
  <si>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</si>
  <si>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</si>
  <si>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</si>
  <si>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</si>
  <si>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</si>
  <si>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</si>
  <si>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</si>
  <si>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</si>
  <si>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</si>
  <si>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</si>
  <si>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</si>
  <si>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</si>
  <si>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</si>
  <si>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</si>
  <si>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</si>
  <si>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</si>
  <si>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</si>
  <si>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</si>
  <si>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</si>
  <si>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</si>
  <si>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</si>
  <si>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</si>
  <si>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</si>
  <si>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</si>
  <si>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</si>
  <si>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</si>
  <si>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</si>
  <si>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</si>
  <si>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</si>
  <si>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</si>
  <si>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</si>
  <si>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</si>
  <si>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</si>
  <si>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</si>
  <si>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</si>
  <si>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</si>
  <si>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</si>
  <si>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</si>
  <si>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</si>
  <si>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</si>
  <si>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</si>
  <si>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</si>
  <si>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</si>
  <si>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</si>
  <si>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</si>
  <si>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</si>
  <si>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</si>
  <si>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</si>
  <si>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</si>
  <si>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</si>
  <si>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</si>
  <si>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</si>
  <si>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</si>
  <si>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</si>
  <si>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</si>
  <si>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</si>
  <si>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</si>
  <si>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</si>
  <si>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</si>
  <si>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</si>
  <si>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</si>
  <si>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</si>
  <si>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</si>
  <si>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</si>
  <si>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</si>
  <si>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</si>
  <si>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</si>
  <si>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</si>
  <si>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</si>
  <si>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</si>
  <si>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</si>
  <si>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</si>
  <si>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</si>
  <si>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</si>
  <si>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</si>
  <si>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</si>
  <si>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</si>
  <si>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</si>
  <si>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</si>
  <si>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</si>
  <si>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</si>
  <si>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</si>
  <si>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</si>
  <si>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</si>
  <si>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</si>
  <si>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</si>
  <si>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</si>
  <si>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</si>
  <si>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</si>
  <si>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</si>
  <si>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</si>
  <si>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</si>
  <si>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</si>
  <si>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</si>
  <si>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</si>
  <si>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</si>
  <si>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</si>
  <si>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</si>
  <si>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</si>
  <si>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</si>
  <si>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</si>
  <si>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</si>
  <si>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</si>
  <si>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</si>
  <si>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</si>
  <si>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</si>
  <si>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</si>
  <si>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</si>
  <si>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</si>
  <si>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</si>
  <si>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</si>
  <si>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</si>
  <si>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</si>
  <si>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</si>
  <si>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</si>
  <si>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</si>
  <si>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</si>
  <si>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</si>
  <si>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</si>
  <si>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</si>
  <si>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</si>
  <si>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</si>
  <si>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</si>
  <si>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</si>
  <si>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</si>
  <si>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</si>
  <si>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</si>
  <si>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</si>
  <si>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</si>
  <si>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</si>
  <si>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</si>
  <si>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</si>
  <si>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</si>
  <si>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</si>
  <si>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</si>
  <si>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</si>
  <si>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</si>
  <si>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</si>
  <si>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</si>
  <si>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</si>
  <si>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</si>
  <si>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</si>
  <si>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</si>
  <si>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</si>
  <si>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</si>
  <si>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</si>
  <si>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</si>
  <si>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</si>
  <si>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</si>
  <si>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</si>
  <si>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</si>
  <si>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</si>
  <si>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</si>
  <si>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</si>
  <si>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</si>
  <si>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</si>
  <si>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</si>
  <si>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</si>
  <si>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</si>
  <si>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</si>
  <si>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</si>
  <si>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</si>
  <si>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</si>
  <si>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</si>
  <si>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</si>
  <si>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</si>
  <si>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</si>
  <si>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</si>
  <si>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</si>
  <si>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</si>
  <si>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</si>
  <si>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</si>
  <si>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</si>
  <si>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</si>
  <si>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</si>
  <si>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</si>
  <si>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</si>
  <si>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</si>
  <si>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</si>
  <si>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</si>
  <si>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</si>
  <si>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</si>
  <si>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</si>
  <si>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</si>
  <si>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</si>
  <si>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</si>
  <si>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</si>
  <si>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</si>
  <si>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</si>
  <si>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</si>
  <si>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</si>
  <si>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</si>
  <si>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</si>
  <si>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</si>
  <si>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</si>
  <si>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</si>
  <si>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</si>
  <si>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</si>
  <si>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</si>
  <si>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</si>
  <si>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</si>
  <si>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</si>
  <si>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</si>
  <si>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</si>
  <si>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</si>
  <si>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</si>
  <si>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</si>
  <si>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</si>
  <si>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</si>
  <si>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</si>
  <si>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</si>
  <si>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</si>
  <si>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</si>
  <si>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</si>
  <si>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</si>
  <si>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</si>
  <si>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</si>
  <si>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</si>
  <si>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</si>
  <si>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</si>
  <si>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</si>
  <si>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</si>
  <si>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</si>
  <si>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</si>
  <si>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</si>
  <si>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</si>
  <si>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</si>
  <si>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</si>
  <si>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</si>
  <si>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</si>
  <si>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</si>
  <si>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</si>
  <si>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</si>
  <si>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</si>
  <si>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</si>
  <si>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</si>
  <si>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</si>
  <si>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</si>
  <si>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</si>
  <si>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</si>
  <si>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</si>
  <si>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</si>
  <si>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</si>
  <si>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</si>
  <si>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</si>
  <si>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</si>
  <si>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</si>
  <si>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</si>
  <si>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</si>
  <si>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</si>
  <si>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</si>
  <si>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</si>
  <si>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</si>
  <si>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</si>
  <si>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</si>
  <si>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</si>
  <si>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</si>
  <si>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</si>
  <si>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</si>
  <si>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</si>
  <si>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</si>
  <si>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</si>
  <si>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</si>
  <si>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</si>
  <si>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</si>
  <si>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</si>
  <si>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</si>
  <si>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</si>
  <si>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</si>
  <si>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</si>
  <si>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</si>
  <si>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</si>
  <si>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</si>
  <si>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</si>
  <si>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</si>
  <si>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</si>
  <si>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</si>
  <si>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</si>
  <si>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</si>
  <si>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</si>
  <si>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</si>
  <si>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</si>
  <si>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</si>
  <si>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</si>
  <si>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</si>
  <si>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</si>
  <si>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</si>
  <si>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</si>
  <si>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</si>
  <si>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</si>
  <si>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</si>
  <si>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</si>
  <si>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</si>
  <si>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</si>
  <si>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</si>
  <si>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</si>
  <si>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</si>
  <si>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</si>
  <si>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</si>
  <si>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</si>
  <si>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</si>
  <si>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</si>
  <si>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</si>
  <si>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</si>
  <si>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</si>
  <si>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</si>
  <si>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</si>
  <si>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</si>
  <si>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</si>
  <si>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</si>
  <si>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</si>
  <si>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</si>
  <si>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</si>
  <si>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</si>
  <si>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</si>
  <si>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</si>
  <si>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</si>
  <si>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</si>
  <si>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</si>
  <si>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</si>
  <si>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</si>
  <si>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</si>
  <si>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</si>
  <si>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</si>
  <si>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</si>
  <si>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</si>
  <si>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</si>
  <si>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</si>
  <si>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</si>
  <si>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</si>
  <si>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</si>
  <si>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</si>
  <si>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</si>
  <si>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</si>
  <si>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</si>
  <si>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</si>
  <si>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</si>
  <si>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</si>
  <si>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</si>
  <si>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</si>
  <si>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</si>
  <si>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</si>
  <si>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</si>
  <si>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</si>
  <si>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</si>
  <si>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</si>
  <si>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</si>
  <si>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</si>
  <si>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</si>
  <si>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</si>
  <si>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</si>
  <si>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</si>
  <si>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</si>
  <si>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</si>
  <si>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</si>
  <si>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</si>
  <si>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</si>
  <si>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</si>
  <si>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</si>
  <si>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</si>
  <si>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</si>
  <si>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</si>
  <si>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</si>
  <si>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</si>
  <si>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</si>
  <si>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</si>
  <si>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</si>
  <si>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</si>
  <si>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</si>
  <si>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</si>
  <si>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</si>
  <si>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</si>
  <si>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</si>
  <si>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</si>
  <si>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</si>
  <si>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</si>
  <si>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</si>
  <si>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</si>
  <si>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</si>
  <si>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</si>
  <si>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</si>
  <si>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</si>
  <si>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</si>
  <si>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</si>
  <si>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</si>
  <si>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</si>
  <si>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</si>
  <si>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</si>
  <si>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</si>
  <si>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</si>
  <si>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</si>
  <si>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</si>
  <si>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</si>
  <si>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</si>
  <si>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</si>
  <si>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</si>
  <si>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</si>
  <si>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</si>
  <si>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</si>
  <si>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</si>
  <si>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</si>
  <si>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</si>
  <si>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</si>
  <si>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</si>
  <si>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</si>
  <si>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</si>
  <si>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</si>
  <si>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</si>
  <si>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</si>
  <si>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</si>
  <si>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</si>
  <si>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</si>
  <si>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</si>
  <si>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</si>
  <si>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</si>
  <si>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</si>
  <si>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</si>
  <si>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</si>
  <si>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</si>
  <si>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</si>
  <si>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</si>
  <si>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</si>
  <si>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</si>
  <si>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</si>
  <si>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</si>
  <si>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</si>
  <si>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</si>
  <si>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</si>
  <si>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</si>
  <si>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</si>
  <si>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</si>
  <si>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</si>
  <si>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</si>
  <si>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</si>
  <si>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</si>
  <si>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</si>
  <si>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</si>
  <si>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</si>
  <si>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</si>
  <si>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</si>
  <si>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</si>
  <si>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</si>
  <si>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</si>
  <si>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</si>
  <si>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</si>
  <si>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</si>
  <si>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</si>
  <si>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</si>
  <si>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</si>
  <si>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</si>
  <si>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</si>
  <si>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</si>
  <si>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</si>
  <si>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</si>
  <si>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</si>
  <si>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</si>
  <si>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</si>
  <si>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</si>
  <si>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</si>
  <si>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</si>
  <si>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</si>
  <si>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</si>
  <si>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</si>
  <si>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</si>
  <si>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</si>
  <si>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</si>
  <si>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</si>
  <si>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</si>
  <si>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</si>
  <si>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</si>
  <si>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</si>
  <si>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</si>
  <si>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</si>
  <si>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</si>
  <si>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</si>
  <si>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</si>
  <si>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</si>
  <si>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</si>
  <si>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</si>
  <si>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</si>
  <si>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</si>
  <si>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</si>
  <si>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</si>
  <si>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</si>
  <si>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</si>
  <si>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</si>
  <si>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</si>
  <si>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</si>
  <si>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</si>
  <si>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</si>
  <si>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</si>
  <si>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</si>
  <si>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</si>
  <si>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</si>
  <si>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</si>
  <si>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</si>
  <si>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</si>
  <si>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</si>
  <si>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</si>
  <si>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</si>
  <si>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</si>
  <si>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</si>
  <si>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</si>
  <si>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</si>
  <si>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</si>
  <si>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</si>
  <si>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</si>
  <si>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</si>
  <si>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</si>
  <si>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</si>
  <si>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</si>
  <si>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</si>
  <si>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</si>
  <si>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</si>
  <si>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</si>
  <si>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</si>
  <si>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</si>
  <si>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</si>
  <si>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</si>
  <si>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</si>
  <si>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</si>
  <si>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</si>
  <si>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</si>
  <si>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</si>
  <si>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</si>
  <si>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</si>
  <si>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</si>
  <si>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</si>
  <si>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</si>
  <si>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</si>
  <si>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</si>
  <si>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</si>
  <si>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</si>
  <si>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</si>
  <si>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</si>
  <si>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</si>
  <si>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</si>
  <si>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</si>
  <si>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</si>
  <si>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</si>
  <si>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</si>
  <si>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</si>
  <si>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</si>
  <si>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</si>
  <si>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</si>
  <si>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</si>
  <si>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</si>
  <si>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</si>
  <si>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</si>
  <si>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</si>
  <si>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</si>
  <si>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</si>
  <si>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</si>
  <si>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</si>
  <si>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</si>
  <si>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</si>
  <si>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</si>
  <si>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</si>
  <si>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</si>
  <si>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</si>
  <si>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</si>
  <si>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</si>
  <si>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</si>
  <si>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</si>
  <si>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</si>
  <si>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</si>
  <si>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</si>
  <si>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</si>
  <si>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</si>
  <si>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</si>
  <si>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</si>
  <si>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</si>
  <si>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</si>
  <si>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</si>
  <si>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</si>
  <si>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</si>
  <si>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</si>
  <si>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</si>
  <si>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</si>
  <si>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</si>
  <si>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</si>
  <si>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</si>
  <si>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</si>
  <si>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</si>
  <si>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</si>
  <si>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</si>
  <si>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</si>
  <si>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</si>
  <si>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</si>
  <si>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</si>
  <si>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</si>
  <si>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</si>
  <si>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</si>
  <si>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</si>
  <si>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</si>
  <si>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</si>
  <si>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</si>
  <si>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</si>
  <si>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</si>
  <si>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</si>
  <si>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</si>
  <si>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</si>
  <si>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</si>
  <si>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</si>
  <si>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</si>
  <si>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</si>
  <si>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</si>
  <si>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</si>
  <si>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</si>
  <si>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</si>
  <si>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</si>
  <si>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</si>
  <si>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</si>
  <si>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</si>
  <si>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</si>
  <si>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</si>
  <si>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</si>
  <si>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</si>
  <si>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</si>
  <si>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</si>
  <si>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</si>
  <si>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</si>
  <si>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</si>
  <si>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</si>
  <si>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</si>
  <si>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</si>
  <si>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</si>
  <si>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</si>
  <si>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</si>
  <si>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</si>
  <si>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</si>
  <si>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</si>
  <si>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</si>
  <si>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</si>
  <si>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</si>
  <si>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</si>
  <si>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</si>
  <si>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</si>
  <si>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</si>
  <si>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</si>
  <si>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</si>
  <si>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</si>
  <si>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</si>
  <si>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</si>
  <si>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</si>
  <si>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</si>
  <si>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</si>
  <si>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</si>
  <si>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</si>
  <si>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</si>
  <si>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</si>
  <si>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</si>
  <si>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</si>
  <si>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</si>
  <si>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</si>
  <si>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</si>
  <si>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</si>
  <si>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</si>
  <si>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</si>
  <si>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</si>
  <si>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</si>
  <si>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</si>
  <si>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</si>
  <si>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</si>
  <si>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</si>
  <si>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</si>
  <si>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</si>
  <si>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</si>
  <si>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</si>
  <si>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</si>
  <si>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</si>
  <si>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</si>
  <si>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</si>
  <si>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</si>
  <si>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</si>
  <si>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</si>
  <si>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</si>
  <si>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</si>
  <si>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</si>
  <si>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</si>
  <si>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</si>
  <si>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</si>
  <si>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</si>
  <si>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</si>
  <si>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</si>
  <si>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</si>
  <si>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</si>
  <si>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</si>
  <si>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</si>
  <si>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</si>
  <si>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</si>
  <si>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</si>
  <si>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</si>
  <si>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</si>
  <si>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</si>
  <si>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</si>
  <si>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</si>
  <si>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</si>
  <si>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</si>
  <si>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</si>
  <si>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</si>
  <si>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</si>
  <si>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</si>
  <si>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</si>
  <si>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</si>
  <si>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</si>
  <si>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</si>
  <si>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</si>
  <si>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</si>
  <si>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</si>
  <si>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</si>
  <si>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</si>
  <si>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</si>
  <si>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</si>
  <si>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</si>
  <si>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</si>
  <si>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</si>
  <si>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</si>
  <si>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</si>
  <si>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</si>
  <si>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</si>
  <si>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</si>
  <si>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</si>
  <si>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</si>
  <si>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</si>
  <si>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</si>
  <si>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</si>
  <si>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</si>
  <si>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</si>
  <si>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</si>
  <si>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</si>
  <si>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</si>
  <si>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</si>
  <si>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</si>
  <si>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</si>
  <si>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</si>
  <si>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</si>
  <si>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</si>
  <si>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</si>
  <si>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</si>
  <si>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</si>
  <si>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</si>
  <si>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</si>
  <si>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</si>
  <si>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</si>
  <si>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</si>
  <si>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</si>
  <si>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</si>
  <si>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</si>
  <si>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</si>
  <si>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</si>
  <si>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</si>
  <si>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</si>
  <si>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</si>
  <si>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</si>
  <si>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</si>
  <si>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</si>
  <si>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</si>
  <si>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</si>
  <si>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</si>
  <si>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</si>
  <si>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</si>
  <si>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</si>
  <si>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</si>
  <si>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</si>
  <si>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</si>
  <si>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</si>
  <si>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</si>
  <si>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</si>
  <si>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</si>
  <si>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</si>
  <si>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</si>
  <si>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</si>
  <si>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</si>
  <si>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</si>
  <si>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</si>
  <si>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</si>
  <si>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</si>
  <si>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</si>
  <si>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</si>
  <si>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</si>
  <si>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</si>
  <si>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</si>
  <si>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</si>
  <si>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</si>
  <si>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</si>
  <si>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</si>
  <si>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</si>
  <si>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</si>
  <si>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</si>
  <si>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</si>
  <si>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</si>
  <si>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</si>
  <si>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</si>
  <si>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</si>
  <si>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</si>
  <si>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</si>
  <si>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</si>
  <si>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</si>
  <si>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</si>
  <si>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</si>
  <si>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</si>
  <si>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</si>
  <si>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</si>
  <si>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</si>
  <si>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</si>
  <si>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</si>
  <si>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</si>
  <si>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</si>
  <si>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</si>
  <si>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</si>
  <si>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</si>
  <si>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</si>
  <si>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</si>
  <si>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</si>
  <si>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</si>
  <si>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</si>
  <si>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</si>
  <si>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</si>
  <si>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</si>
  <si>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</si>
  <si>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</si>
  <si>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</si>
  <si>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</si>
  <si>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</si>
  <si>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</si>
  <si>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</si>
  <si>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</si>
  <si>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</si>
  <si>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</si>
  <si>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</si>
  <si>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</si>
  <si>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</si>
  <si>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</si>
  <si>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</si>
  <si>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</si>
  <si>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</si>
  <si>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</si>
  <si>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</si>
  <si>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</si>
  <si>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</si>
  <si>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</si>
  <si>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</si>
  <si>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</si>
  <si>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</si>
  <si>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</si>
  <si>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</si>
  <si>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</si>
  <si>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</si>
  <si>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</si>
  <si>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</si>
  <si>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</si>
  <si>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</si>
  <si>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</si>
  <si>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</si>
  <si>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</si>
  <si>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</si>
  <si>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</si>
  <si>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</si>
  <si>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</si>
  <si>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</si>
  <si>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</si>
  <si>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</si>
  <si>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</si>
  <si>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</si>
  <si>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</si>
  <si>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</si>
  <si>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</si>
  <si>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</si>
  <si>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</si>
  <si>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</si>
  <si>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</si>
  <si>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</si>
  <si>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</si>
  <si>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</si>
  <si>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</si>
  <si>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</si>
  <si>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</si>
  <si>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</si>
  <si>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</si>
  <si>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</si>
  <si>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</si>
  <si>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</si>
  <si>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</si>
  <si>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</si>
  <si>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</si>
  <si>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</si>
  <si>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</si>
  <si>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</si>
  <si>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</si>
  <si>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</si>
  <si>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</si>
  <si>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</si>
  <si>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</si>
  <si>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</si>
  <si>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</si>
  <si>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</si>
  <si>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</si>
  <si>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</si>
  <si>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</si>
  <si>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</si>
  <si>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</si>
  <si>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</si>
  <si>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</si>
  <si>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</si>
  <si>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</si>
  <si>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</si>
  <si>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</si>
  <si>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</si>
  <si>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</si>
  <si>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</si>
  <si>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</si>
  <si>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</si>
  <si>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</si>
  <si>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</si>
  <si>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</si>
  <si>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</si>
  <si>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</si>
  <si>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</si>
  <si>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</si>
  <si>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</si>
  <si>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</si>
  <si>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</si>
  <si>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</si>
  <si>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</si>
  <si>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</si>
  <si>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</si>
  <si>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</si>
  <si>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</si>
  <si>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</si>
  <si>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</si>
  <si>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</si>
  <si>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</si>
  <si>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</si>
  <si>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</si>
  <si>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</si>
  <si>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</si>
  <si>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</si>
  <si>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</si>
  <si>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</si>
  <si>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</si>
  <si>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</si>
  <si>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</si>
  <si>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</si>
  <si>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</si>
  <si>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</si>
  <si>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</si>
  <si>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</si>
  <si>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</si>
  <si>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</si>
  <si>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</si>
  <si>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</si>
  <si>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</si>
  <si>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</si>
  <si>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</si>
  <si>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</si>
  <si>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</si>
  <si>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</si>
  <si>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</si>
  <si>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</si>
  <si>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</si>
  <si>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</si>
  <si>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</si>
  <si>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</si>
  <si>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</si>
  <si>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</si>
  <si>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</si>
  <si>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</si>
  <si>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</si>
  <si>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</si>
  <si>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</si>
  <si>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</si>
  <si>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</si>
  <si>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</si>
  <si>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</si>
  <si>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</si>
  <si>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</si>
  <si>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</si>
  <si>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</si>
  <si>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</si>
  <si>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</si>
  <si>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</si>
  <si>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</si>
  <si>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</si>
  <si>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</si>
  <si>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</si>
  <si>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</si>
  <si>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</si>
  <si>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</si>
  <si>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</si>
  <si>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</si>
  <si>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</si>
  <si>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</si>
  <si>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</si>
  <si>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</si>
  <si>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</si>
  <si>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</si>
  <si>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</si>
  <si>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</si>
  <si>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</si>
  <si>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</si>
  <si>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</si>
  <si>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</si>
  <si>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</si>
  <si>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</si>
  <si>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</si>
  <si>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</si>
  <si>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</si>
  <si>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</si>
  <si>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</si>
  <si>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</si>
  <si>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</si>
  <si>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</si>
  <si>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</si>
  <si>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</si>
  <si>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</si>
  <si>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</si>
  <si>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</si>
  <si>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</si>
  <si>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</si>
  <si>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</si>
  <si>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</si>
  <si>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</si>
  <si>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</si>
  <si>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</si>
  <si>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</si>
  <si>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</si>
  <si>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</si>
  <si>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</si>
  <si>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</si>
  <si>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</si>
  <si>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</si>
  <si>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</si>
  <si>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</si>
  <si>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</si>
  <si>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</si>
  <si>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</si>
  <si>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</si>
  <si>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</si>
  <si>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</si>
  <si>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</si>
  <si>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</si>
  <si>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</si>
  <si>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</si>
  <si>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</si>
  <si>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</si>
  <si>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</si>
  <si>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</si>
  <si>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</si>
  <si>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</si>
  <si>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</si>
  <si>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</si>
  <si>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</si>
  <si>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</si>
  <si>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</si>
  <si>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</si>
  <si>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</si>
  <si>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</si>
  <si>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</si>
  <si>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</si>
  <si>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</si>
  <si>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</si>
  <si>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</si>
  <si>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</si>
  <si>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</si>
  <si>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</si>
  <si>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</si>
  <si>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</si>
  <si>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</si>
  <si>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</si>
  <si>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</si>
  <si>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</si>
  <si>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</si>
  <si>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</si>
  <si>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</si>
  <si>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</si>
  <si>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</si>
  <si>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</si>
  <si>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</si>
  <si>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</si>
  <si>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</si>
  <si>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</si>
  <si>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</si>
  <si>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</si>
  <si>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</si>
  <si>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</si>
  <si>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</si>
  <si>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</si>
  <si>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</si>
  <si>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</si>
  <si>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</si>
  <si>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</si>
  <si>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</si>
  <si>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</si>
  <si>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</si>
  <si>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</si>
  <si>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</si>
  <si>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</si>
  <si>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</si>
  <si>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</si>
  <si>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</si>
  <si>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</si>
  <si>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</si>
  <si>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</si>
  <si>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</si>
  <si>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</si>
  <si>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</si>
  <si>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</si>
  <si>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</si>
  <si>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</si>
  <si>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</si>
  <si>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</si>
  <si>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</si>
  <si>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</si>
  <si>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</si>
  <si>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</si>
  <si>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</si>
  <si>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</si>
  <si>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</si>
  <si>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</si>
  <si>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</si>
  <si>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</si>
  <si>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</si>
  <si>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</si>
  <si>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</si>
  <si>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</si>
  <si>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</si>
  <si>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</si>
  <si>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</si>
  <si>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</si>
  <si>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</si>
  <si>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</si>
  <si>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</si>
  <si>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</si>
  <si>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</si>
  <si>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</si>
  <si>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</si>
  <si>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</si>
  <si>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</si>
  <si>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</si>
  <si>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</si>
  <si>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</si>
  <si>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</si>
  <si>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</si>
  <si>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</si>
  <si>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</si>
  <si>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</si>
  <si>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</si>
  <si>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</si>
  <si>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</si>
  <si>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</si>
  <si>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</si>
  <si>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</si>
  <si>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</si>
  <si>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</si>
  <si>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</si>
  <si>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</si>
  <si>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</si>
  <si>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</si>
  <si>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</si>
  <si>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</si>
  <si>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</si>
  <si>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</si>
  <si>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</si>
  <si>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</si>
  <si>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</si>
  <si>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</si>
  <si>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</si>
  <si>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</si>
  <si>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</si>
  <si>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</si>
  <si>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</si>
  <si>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</si>
  <si>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</si>
  <si>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</si>
  <si>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</si>
  <si>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</si>
  <si>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</si>
  <si>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</si>
  <si>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</si>
  <si>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</si>
  <si>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</si>
  <si>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</si>
  <si>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</si>
  <si>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</si>
  <si>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</si>
  <si>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</si>
  <si>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</si>
  <si>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</si>
  <si>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</si>
  <si>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</si>
  <si>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</si>
  <si>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</si>
  <si>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</si>
  <si>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</si>
  <si>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</si>
  <si>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</si>
  <si>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</si>
  <si>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</si>
  <si>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</si>
  <si>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</si>
  <si>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</si>
  <si>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</si>
  <si>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</si>
  <si>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</si>
  <si>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</si>
  <si>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</si>
  <si>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</si>
  <si>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</si>
  <si>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</si>
  <si>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</si>
  <si>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</si>
  <si>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</si>
  <si>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</si>
  <si>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</si>
  <si>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</si>
  <si>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</si>
  <si>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</si>
  <si>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</si>
  <si>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</si>
  <si>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</si>
  <si>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</si>
  <si>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</si>
  <si>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</si>
  <si>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</si>
  <si>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</si>
  <si>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</si>
  <si>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</si>
  <si>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</si>
  <si>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</si>
  <si>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</si>
  <si>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</si>
  <si>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</si>
  <si>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</si>
  <si>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</si>
  <si>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</si>
  <si>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</si>
  <si>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</si>
  <si>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</si>
  <si>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</si>
  <si>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</si>
  <si>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</si>
  <si>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</si>
  <si>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</si>
  <si>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</si>
  <si>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</si>
  <si>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</si>
  <si>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</si>
  <si>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</si>
  <si>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</si>
  <si>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</si>
  <si>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</si>
  <si>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</si>
  <si>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</si>
  <si>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</si>
  <si>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</si>
  <si>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</si>
  <si>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</si>
  <si>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</si>
  <si>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</si>
  <si>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</si>
  <si>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</si>
  <si>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</si>
  <si>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</si>
  <si>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</si>
  <si>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</si>
  <si>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</si>
  <si>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</si>
  <si>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</si>
  <si>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</si>
  <si>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</si>
  <si>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</si>
  <si>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</si>
  <si>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</si>
  <si>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</si>
  <si>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</si>
  <si>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</si>
  <si>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</si>
  <si>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</si>
  <si>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</si>
  <si>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</si>
  <si>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</si>
  <si>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</si>
  <si>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</si>
  <si>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</si>
  <si>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</si>
  <si>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</si>
  <si>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</si>
  <si>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</si>
  <si>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</si>
  <si>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</si>
  <si>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</si>
  <si>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</si>
  <si>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</si>
  <si>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</si>
  <si>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</si>
  <si>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</si>
  <si>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</si>
  <si>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</si>
  <si>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</si>
  <si>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</si>
  <si>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</si>
  <si>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</si>
  <si>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</si>
  <si>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</si>
  <si>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</si>
  <si>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</si>
  <si>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</si>
  <si>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</si>
  <si>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</si>
  <si>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</si>
  <si>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</si>
  <si>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</si>
  <si>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</si>
  <si>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</si>
  <si>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</si>
  <si>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</si>
  <si>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</si>
  <si>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</si>
  <si>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</si>
  <si>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</si>
  <si>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</si>
  <si>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</si>
  <si>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</si>
  <si>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</si>
  <si>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</si>
  <si>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</si>
  <si>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</si>
  <si>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</si>
  <si>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</si>
  <si>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</si>
  <si>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</si>
  <si>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</si>
  <si>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</si>
  <si>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</si>
  <si>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</si>
  <si>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</si>
  <si>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</si>
  <si>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</si>
  <si>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</si>
  <si>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</si>
  <si>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</si>
  <si>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</si>
  <si>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</si>
  <si>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</si>
  <si>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</si>
  <si>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</si>
  <si>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</si>
  <si>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</si>
  <si>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</si>
  <si>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</si>
  <si>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</si>
  <si>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</si>
  <si>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</si>
  <si>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</si>
  <si>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</si>
  <si>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</si>
  <si>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</si>
  <si>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</si>
  <si>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</si>
  <si>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</si>
  <si>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</si>
  <si>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</si>
  <si>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</si>
  <si>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</si>
  <si>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</si>
  <si>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</si>
  <si>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</si>
  <si>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</si>
  <si>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</si>
  <si>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</si>
  <si>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</si>
  <si>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</si>
  <si>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</si>
  <si>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</si>
  <si>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</si>
  <si>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</si>
  <si>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</si>
  <si>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</si>
  <si>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</si>
  <si>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</si>
  <si>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</si>
  <si>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</si>
  <si>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</si>
  <si>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</si>
  <si>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</si>
  <si>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</si>
  <si>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</si>
  <si>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</si>
  <si>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</si>
  <si>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</si>
  <si>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</si>
  <si>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</si>
  <si>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</si>
  <si>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</si>
  <si>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</si>
  <si>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</si>
  <si>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</si>
  <si>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</si>
  <si>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</si>
  <si>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</si>
  <si>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</si>
  <si>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</si>
  <si>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</si>
  <si>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</si>
  <si>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</si>
  <si>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</si>
  <si>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</si>
  <si>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</si>
  <si>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</si>
  <si>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</si>
  <si>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</si>
  <si>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</si>
  <si>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</si>
  <si>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</si>
  <si>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</si>
  <si>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</si>
  <si>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</si>
  <si>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</si>
  <si>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</si>
  <si>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</si>
  <si>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</si>
  <si>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</si>
  <si>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</si>
  <si>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</si>
  <si>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</si>
  <si>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</si>
  <si>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</si>
  <si>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</si>
  <si>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</si>
  <si>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</si>
  <si>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</si>
  <si>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</si>
  <si>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</si>
  <si>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</si>
  <si>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</si>
  <si>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</si>
  <si>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</si>
  <si>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</si>
  <si>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</si>
  <si>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</si>
  <si>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</si>
  <si>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</si>
  <si>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</si>
  <si>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</si>
  <si>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</si>
  <si>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</si>
  <si>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</si>
  <si>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</si>
  <si>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</si>
  <si>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</si>
  <si>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</si>
  <si>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</si>
  <si>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</si>
  <si>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</si>
  <si>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</si>
  <si>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</si>
  <si>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</si>
  <si>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</si>
  <si>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</si>
  <si>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</si>
  <si>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</si>
  <si>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</si>
  <si>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</si>
  <si>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</si>
  <si>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</si>
  <si>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</si>
  <si>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</si>
  <si>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</si>
  <si>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</si>
  <si>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</si>
  <si>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</si>
  <si>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</si>
  <si>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</si>
  <si>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</si>
  <si>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</si>
  <si>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</si>
  <si>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</si>
  <si>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</si>
  <si>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</si>
  <si>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</si>
  <si>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</si>
  <si>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</si>
  <si>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</si>
  <si>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</si>
  <si>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</si>
  <si>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</si>
  <si>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</si>
  <si>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</si>
  <si>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</si>
  <si>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</si>
  <si>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</si>
  <si>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</si>
  <si>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</si>
  <si>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</si>
  <si>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</si>
  <si>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</si>
  <si>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</si>
  <si>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</si>
  <si>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</si>
  <si>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</si>
  <si>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</si>
  <si>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</si>
  <si>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</si>
  <si>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</si>
  <si>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</si>
  <si>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</si>
  <si>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</si>
  <si>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</si>
  <si>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</si>
  <si>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</si>
  <si>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</si>
  <si>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</si>
  <si>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</si>
  <si>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</si>
  <si>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</si>
  <si>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</si>
  <si>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</si>
  <si>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</si>
  <si>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</si>
  <si>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</si>
  <si>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</si>
  <si>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</si>
  <si>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</si>
  <si>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</si>
  <si>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</si>
  <si>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</si>
  <si>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</si>
  <si>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</si>
  <si>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</si>
  <si>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</si>
  <si>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</si>
  <si>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</si>
  <si>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</si>
  <si>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</si>
  <si>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</si>
  <si>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</si>
  <si>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</si>
  <si>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</si>
  <si>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</si>
  <si>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</si>
  <si>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</si>
  <si>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</si>
  <si>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</si>
  <si>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</si>
  <si>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</si>
  <si>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</si>
  <si>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</si>
  <si>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</si>
  <si>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</si>
  <si>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</si>
  <si>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</si>
  <si>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</si>
  <si>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</si>
  <si>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</si>
  <si>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</si>
  <si>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</si>
  <si>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</si>
  <si>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</si>
  <si>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</si>
  <si>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</si>
  <si>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</si>
  <si>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</si>
  <si>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</si>
  <si>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</si>
  <si>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</si>
  <si>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</si>
  <si>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</si>
  <si>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</si>
  <si>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</si>
  <si>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</si>
  <si>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</si>
  <si>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</si>
  <si>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</si>
  <si>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</si>
  <si>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</si>
  <si>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</si>
  <si>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</si>
  <si>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</si>
  <si>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</si>
  <si>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</si>
  <si>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</si>
  <si>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</si>
  <si>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</si>
  <si>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</si>
  <si>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</si>
  <si>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</si>
  <si>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</si>
  <si>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</si>
  <si>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</si>
  <si>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</si>
  <si>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</si>
  <si>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</si>
  <si>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</si>
  <si>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</si>
  <si>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</si>
  <si>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</si>
  <si>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</si>
  <si>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</si>
  <si>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</si>
  <si>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</si>
  <si>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</si>
  <si>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</si>
  <si>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</si>
  <si>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</si>
  <si>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</si>
  <si>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</si>
  <si>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</si>
  <si>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</si>
  <si>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</si>
  <si>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</si>
  <si>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</si>
  <si>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</si>
  <si>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</si>
  <si>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</si>
  <si>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</si>
  <si>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</si>
  <si>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</si>
  <si>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</si>
  <si>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</si>
  <si>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</si>
  <si>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</si>
  <si>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</si>
  <si>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</si>
  <si>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</si>
  <si>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</si>
  <si>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</si>
  <si>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</si>
  <si>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</si>
  <si>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</si>
  <si>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</si>
  <si>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</si>
  <si>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</si>
  <si>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</si>
  <si>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</si>
  <si>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</si>
  <si>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</si>
  <si>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</si>
  <si>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</si>
  <si>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</si>
  <si>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</si>
  <si>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</si>
  <si>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</si>
  <si>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</si>
  <si>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</si>
  <si>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</si>
  <si>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</si>
  <si>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</si>
  <si>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</si>
  <si>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</si>
  <si>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</si>
  <si>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</si>
  <si>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</si>
  <si>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</si>
  <si>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</si>
  <si>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</si>
  <si>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</si>
  <si>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</si>
  <si>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</si>
  <si>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</si>
  <si>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</si>
  <si>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</si>
  <si>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</si>
  <si>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</si>
  <si>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</si>
  <si>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</si>
  <si>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</si>
  <si>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</si>
  <si>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</si>
  <si>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</si>
  <si>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</si>
  <si>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</si>
  <si>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</si>
  <si>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</si>
  <si>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</si>
  <si>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</si>
  <si>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</si>
  <si>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</si>
  <si>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</si>
  <si>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</si>
  <si>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</si>
  <si>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</si>
  <si>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</si>
  <si>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</si>
  <si>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</si>
  <si>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</si>
  <si>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</si>
  <si>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</si>
  <si>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</si>
  <si>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</si>
  <si>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</si>
  <si>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</si>
  <si>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</si>
  <si>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</si>
  <si>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</si>
  <si>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</si>
  <si>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</si>
  <si>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</si>
  <si>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</si>
  <si>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</si>
  <si>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</si>
  <si>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</si>
  <si>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</si>
  <si>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</si>
  <si>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</si>
  <si>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</si>
  <si>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</si>
  <si>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</si>
  <si>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</si>
  <si>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</si>
  <si>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</si>
  <si>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</si>
  <si>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</si>
  <si>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</si>
  <si>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</si>
  <si>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</si>
  <si>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</si>
  <si>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</si>
  <si>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</si>
  <si>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</si>
  <si>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</si>
  <si>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</si>
  <si>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</si>
  <si>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</si>
  <si>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</si>
  <si>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</si>
  <si>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</si>
  <si>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</si>
  <si>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</si>
  <si>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</si>
  <si>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</si>
  <si>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</si>
  <si>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</si>
  <si>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</si>
  <si>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</si>
  <si>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</si>
  <si>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</si>
  <si>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</si>
  <si>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</si>
  <si>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</si>
  <si>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</si>
  <si>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</si>
  <si>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</si>
  <si>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</si>
  <si>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</si>
  <si>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</si>
  <si>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</si>
  <si>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</si>
  <si>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</si>
  <si>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</si>
  <si>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</si>
  <si>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</si>
  <si>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</si>
  <si>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</si>
  <si>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</si>
  <si>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</si>
  <si>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</si>
  <si>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</si>
  <si>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</si>
  <si>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</si>
  <si>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</si>
  <si>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</si>
  <si>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</si>
  <si>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</si>
  <si>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</si>
  <si>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</si>
  <si>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</si>
  <si>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</si>
  <si>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</si>
  <si>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</si>
  <si>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</si>
  <si>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</si>
  <si>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</si>
  <si>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</si>
  <si>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</si>
  <si>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</si>
  <si>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</si>
  <si>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</si>
  <si>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</si>
  <si>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</si>
  <si>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</si>
  <si>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</si>
  <si>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</si>
  <si>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</si>
  <si>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</si>
  <si>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</si>
  <si>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</si>
  <si>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</si>
  <si>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</si>
  <si>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</si>
  <si>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</si>
  <si>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</si>
  <si>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</si>
  <si>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</si>
  <si>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</si>
  <si>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</si>
  <si>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</si>
  <si>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</si>
  <si>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</si>
  <si>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</si>
  <si>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</si>
  <si>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</si>
  <si>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</si>
  <si>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</si>
  <si>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</si>
  <si>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</si>
  <si>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</si>
  <si>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</si>
  <si>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</si>
  <si>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</si>
  <si>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</si>
  <si>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</si>
  <si>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</si>
  <si>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</si>
  <si>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</si>
  <si>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</si>
  <si>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</si>
  <si>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</si>
  <si>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</si>
  <si>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</si>
  <si>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</si>
  <si>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</si>
  <si>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</si>
  <si>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</si>
  <si>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</si>
  <si>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</si>
  <si>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</si>
  <si>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</si>
  <si>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</si>
  <si>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</si>
  <si>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</si>
  <si>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</si>
  <si>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</si>
  <si>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</si>
  <si>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</si>
  <si>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</si>
  <si>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</si>
  <si>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</si>
  <si>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</si>
  <si>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</si>
  <si>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</si>
  <si>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</si>
  <si>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</si>
  <si>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</si>
  <si>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</si>
  <si>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</si>
  <si>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</si>
  <si>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</si>
  <si>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</si>
  <si>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</si>
  <si>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</si>
  <si>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</si>
  <si>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</si>
  <si>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</si>
  <si>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</si>
  <si>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</si>
  <si>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</si>
  <si>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</si>
  <si>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</si>
  <si>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</si>
  <si>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</si>
  <si>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</si>
  <si>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</si>
  <si>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</si>
  <si>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</si>
  <si>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</si>
  <si>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</si>
  <si>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</si>
  <si>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</si>
  <si>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</si>
  <si>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</si>
  <si>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</si>
  <si>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</si>
  <si>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</si>
  <si>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</si>
  <si>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</si>
  <si>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</si>
  <si>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</si>
  <si>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</si>
  <si>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</si>
  <si>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</si>
  <si>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</si>
  <si>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</si>
  <si>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</si>
  <si>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</si>
  <si>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</si>
  <si>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</si>
  <si>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</si>
  <si>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</si>
  <si>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</si>
  <si>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</si>
  <si>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</si>
  <si>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</si>
  <si>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</si>
  <si>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</si>
  <si>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</si>
  <si>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</si>
  <si>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</si>
  <si>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</si>
  <si>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</si>
  <si>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</si>
  <si>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</si>
  <si>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</si>
  <si>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</si>
  <si>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</si>
  <si>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</si>
  <si>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</si>
  <si>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</si>
  <si>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</si>
  <si>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</si>
  <si>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</si>
  <si>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</si>
  <si>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</si>
  <si>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</si>
  <si>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</si>
  <si>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</si>
  <si>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</si>
  <si>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</si>
  <si>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</si>
  <si>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</si>
  <si>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</si>
  <si>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</si>
  <si>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</si>
  <si>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</si>
  <si>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</si>
  <si>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</si>
  <si>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</si>
  <si>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</si>
  <si>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</si>
  <si>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</si>
  <si>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</si>
  <si>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</si>
  <si>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</si>
  <si>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</si>
  <si>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</si>
  <si>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</si>
  <si>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</si>
  <si>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</si>
  <si>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</si>
  <si>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</si>
  <si>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</si>
  <si>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</si>
  <si>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</si>
  <si>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</si>
  <si>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</si>
  <si>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</si>
  <si>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</si>
  <si>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</si>
  <si>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</si>
  <si>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</si>
  <si>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</si>
  <si>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</si>
  <si>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</si>
  <si>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</si>
  <si>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</si>
  <si>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</si>
  <si>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</si>
  <si>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</si>
  <si>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</si>
  <si>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</si>
  <si>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</si>
  <si>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</si>
  <si>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</si>
  <si>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</si>
  <si>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</si>
  <si>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</si>
  <si>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</si>
  <si>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</si>
  <si>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</si>
  <si>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</si>
  <si>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</si>
  <si>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</si>
  <si>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</si>
  <si>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</si>
  <si>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</si>
  <si>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</si>
  <si>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</si>
  <si>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</si>
  <si>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</si>
  <si>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</si>
  <si>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</si>
  <si>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</si>
  <si>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</si>
  <si>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</si>
  <si>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</si>
  <si>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</si>
  <si>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</si>
  <si>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</si>
  <si>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</si>
  <si>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</si>
  <si>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</si>
  <si>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</si>
  <si>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</si>
  <si>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</si>
  <si>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</si>
  <si>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</si>
  <si>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</si>
  <si>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</si>
  <si>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</si>
  <si>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</si>
  <si>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</si>
  <si>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</si>
  <si>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</si>
  <si>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</si>
  <si>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</si>
  <si>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</si>
  <si>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</si>
  <si>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</si>
  <si>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</si>
  <si>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</si>
  <si>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</si>
  <si>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</si>
  <si>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</si>
  <si>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</si>
  <si>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</si>
  <si>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</si>
  <si>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</si>
  <si>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</si>
  <si>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</si>
  <si>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</si>
  <si>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</si>
  <si>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</si>
  <si>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</si>
  <si>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</si>
  <si>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</si>
  <si>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</si>
  <si>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</si>
  <si>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</si>
  <si>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</si>
  <si>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</si>
  <si>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</si>
  <si>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</si>
  <si>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</si>
  <si>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</si>
  <si>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</si>
  <si>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</si>
  <si>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</si>
  <si>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</si>
  <si>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</si>
  <si>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</si>
  <si>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</si>
  <si>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</si>
  <si>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</si>
  <si>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</si>
  <si>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</si>
  <si>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</si>
  <si>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</si>
  <si>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</si>
  <si>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</si>
  <si>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</si>
  <si>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</si>
  <si>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</si>
  <si>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</si>
  <si>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</si>
  <si>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</si>
  <si>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</si>
  <si>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</si>
  <si>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</si>
  <si>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</si>
  <si>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</si>
  <si>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</si>
  <si>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</si>
  <si>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</si>
  <si>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</si>
  <si>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</si>
  <si>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</si>
  <si>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</si>
  <si>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</si>
  <si>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</si>
  <si>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</si>
  <si>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</si>
  <si>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</si>
  <si>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</si>
  <si>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</si>
  <si>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</si>
  <si>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</si>
  <si>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</si>
  <si>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</si>
  <si>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</si>
  <si>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</si>
  <si>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</si>
  <si>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</si>
  <si>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</si>
  <si>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</si>
  <si>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</si>
  <si>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</si>
  <si>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</si>
  <si>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</si>
  <si>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</si>
  <si>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</si>
  <si>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</si>
  <si>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</si>
  <si>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</si>
  <si>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</si>
  <si>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</si>
  <si>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</si>
  <si>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</si>
  <si>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</si>
  <si>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</si>
  <si>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</si>
  <si>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</si>
  <si>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</si>
  <si>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</si>
  <si>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</si>
  <si>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</si>
  <si>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</si>
  <si>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</si>
  <si>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</si>
  <si>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</si>
  <si>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</si>
  <si>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</si>
  <si>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</si>
  <si>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</si>
  <si>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</si>
  <si>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</si>
  <si>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</si>
  <si>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</si>
  <si>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</si>
  <si>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</si>
  <si>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</si>
  <si>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</si>
  <si>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</si>
  <si>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</si>
  <si>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</si>
  <si>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</si>
  <si>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</si>
  <si>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</si>
  <si>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</si>
  <si>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</si>
  <si>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</si>
  <si>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</si>
  <si>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</si>
  <si>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</si>
  <si>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</si>
  <si>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</si>
  <si>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</si>
  <si>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</si>
  <si>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</si>
  <si>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</si>
  <si>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</si>
  <si>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</si>
  <si>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</si>
  <si>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</si>
  <si>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</si>
  <si>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</si>
  <si>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</si>
  <si>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</si>
  <si>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</si>
  <si>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</si>
  <si>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</si>
  <si>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</si>
  <si>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</si>
  <si>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</si>
  <si>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</si>
  <si>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</si>
  <si>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</si>
  <si>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</si>
  <si>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</si>
  <si>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</si>
  <si>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</si>
  <si>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</si>
  <si>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</si>
  <si>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</si>
  <si>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</si>
  <si>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</si>
  <si>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</si>
  <si>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</si>
  <si>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</si>
  <si>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</si>
  <si>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</si>
  <si>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</si>
  <si>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</si>
  <si>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</si>
  <si>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</si>
  <si>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</si>
  <si>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</si>
  <si>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</si>
  <si>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</si>
  <si>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</si>
  <si>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</si>
  <si>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</si>
  <si>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</si>
  <si>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</si>
  <si>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</si>
  <si>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</si>
  <si>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</si>
  <si>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</si>
  <si>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</si>
  <si>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</si>
  <si>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</si>
  <si>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</si>
  <si>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</si>
  <si>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</si>
  <si>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</si>
  <si>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</si>
  <si>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</si>
  <si>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</si>
  <si>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</si>
  <si>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</si>
  <si>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</si>
  <si>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</si>
  <si>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</si>
  <si>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</si>
  <si>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</si>
  <si>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</si>
  <si>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</si>
  <si>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</si>
  <si>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</si>
  <si>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</si>
  <si>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</si>
  <si>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</si>
  <si>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</si>
  <si>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</si>
  <si>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</si>
  <si>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</si>
  <si>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</si>
  <si>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</si>
  <si>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</si>
  <si>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</si>
  <si>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</si>
  <si>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</si>
  <si>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</si>
  <si>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</si>
  <si>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</si>
  <si>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</si>
  <si>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</si>
  <si>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</si>
  <si>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</si>
  <si>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</si>
  <si>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</si>
  <si>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</si>
  <si>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</si>
  <si>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</si>
  <si>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</si>
  <si>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</si>
  <si>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</si>
  <si>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</si>
  <si>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</si>
  <si>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</si>
  <si>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</si>
  <si>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</si>
  <si>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</si>
  <si>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</si>
  <si>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</si>
  <si>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</si>
  <si>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</si>
  <si>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</si>
  <si>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</si>
  <si>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</si>
  <si>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</si>
  <si>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</si>
  <si>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</si>
  <si>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</si>
  <si>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</si>
  <si>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</si>
  <si>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</si>
  <si>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</si>
  <si>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</si>
  <si>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</si>
  <si>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</si>
  <si>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</si>
  <si>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</si>
  <si>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</si>
  <si>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</si>
  <si>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</si>
  <si>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</si>
  <si>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</si>
  <si>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</si>
  <si>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</si>
  <si>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</si>
  <si>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</si>
  <si>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</si>
  <si>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</si>
  <si>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</si>
  <si>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</si>
  <si>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</si>
  <si>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</si>
  <si>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</si>
  <si>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</si>
  <si>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</si>
  <si>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</si>
  <si>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</si>
  <si>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</si>
  <si>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</si>
  <si>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</si>
  <si>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</si>
  <si>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</si>
  <si>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</si>
  <si>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</si>
  <si>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</si>
  <si>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</si>
  <si>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</si>
  <si>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</si>
  <si>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</si>
  <si>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</si>
  <si>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</si>
  <si>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</si>
  <si>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</si>
  <si>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</si>
  <si>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</si>
  <si>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</si>
  <si>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</si>
  <si>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</si>
  <si>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</si>
  <si>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</si>
  <si>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</si>
  <si>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</si>
  <si>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</si>
  <si>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</si>
  <si>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</si>
  <si>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</si>
  <si>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</si>
  <si>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</si>
  <si>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</si>
  <si>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</si>
  <si>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</si>
  <si>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</si>
  <si>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</si>
  <si>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</si>
  <si>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</si>
  <si>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</si>
  <si>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</si>
  <si>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</si>
  <si>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</si>
  <si>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</si>
  <si>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</si>
  <si>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</si>
  <si>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</si>
  <si>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</si>
  <si>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</si>
  <si>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</si>
  <si>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</si>
  <si>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</si>
  <si>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</si>
  <si>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</si>
  <si>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</si>
  <si>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</si>
  <si>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</si>
  <si>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</si>
  <si>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</si>
  <si>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</si>
  <si>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</si>
  <si>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</si>
  <si>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</si>
  <si>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</si>
  <si>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</si>
  <si>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</si>
  <si>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</si>
  <si>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</si>
  <si>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</si>
  <si>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</si>
  <si>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</si>
  <si>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</si>
  <si>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</si>
  <si>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</si>
  <si>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</si>
  <si>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</si>
  <si>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</si>
  <si>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</si>
  <si>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</si>
  <si>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</si>
  <si>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</si>
  <si>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</si>
  <si>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</si>
  <si>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</si>
  <si>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</si>
  <si>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</si>
  <si>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</si>
  <si>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</si>
  <si>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</si>
  <si>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</si>
  <si>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</si>
  <si>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</si>
  <si>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</si>
  <si>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</si>
  <si>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</si>
  <si>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</si>
  <si>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</si>
  <si>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</si>
  <si>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</si>
  <si>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</si>
  <si>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</si>
  <si>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</si>
  <si>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</si>
  <si>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</si>
  <si>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</si>
  <si>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</si>
  <si>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</si>
  <si>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</si>
  <si>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</si>
  <si>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</si>
  <si>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</si>
  <si>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</si>
  <si>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</si>
  <si>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</si>
  <si>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</si>
  <si>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</si>
  <si>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</si>
  <si>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</si>
  <si>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</si>
  <si>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</si>
  <si>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</si>
  <si>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</si>
  <si>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</si>
  <si>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</si>
  <si>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</si>
  <si>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</si>
  <si>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</si>
  <si>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</si>
  <si>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</si>
  <si>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</si>
  <si>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</si>
  <si>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</si>
  <si>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</si>
  <si>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</si>
  <si>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</si>
  <si>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</si>
  <si>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</si>
  <si>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</si>
  <si>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</si>
  <si>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</si>
  <si>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</si>
  <si>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</si>
  <si>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</si>
  <si>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</si>
  <si>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</si>
  <si>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</si>
  <si>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</si>
  <si>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</si>
  <si>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</si>
  <si>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</si>
  <si>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</si>
  <si>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</si>
  <si>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</si>
  <si>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</si>
  <si>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</si>
  <si>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</si>
  <si>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</si>
  <si>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</si>
  <si>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</si>
  <si>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</si>
  <si>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</si>
  <si>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</si>
  <si>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</si>
  <si>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</si>
  <si>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</si>
  <si>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</si>
  <si>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</si>
  <si>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</si>
  <si>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</si>
  <si>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</si>
  <si>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</si>
  <si>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</si>
  <si>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</si>
  <si>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</si>
  <si>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</si>
  <si>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</si>
  <si>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</si>
  <si>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</si>
  <si>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</si>
  <si>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</si>
  <si>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</si>
  <si>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</si>
  <si>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</si>
  <si>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</si>
  <si>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</si>
  <si>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</si>
  <si>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</si>
  <si>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</si>
  <si>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</si>
  <si>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</si>
  <si>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</si>
  <si>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</si>
  <si>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</si>
  <si>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</si>
  <si>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</si>
  <si>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</si>
  <si>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</si>
  <si>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</si>
  <si>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</si>
  <si>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</si>
  <si>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</si>
  <si>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</si>
  <si>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</si>
  <si>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</si>
  <si>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</si>
  <si>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</si>
  <si>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</si>
  <si>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</si>
  <si>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</si>
  <si>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</si>
  <si>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</si>
  <si>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</si>
  <si>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</si>
  <si>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</si>
  <si>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</si>
  <si>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</si>
  <si>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</si>
  <si>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</si>
  <si>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</si>
  <si>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</si>
  <si>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</si>
  <si>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</si>
  <si>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</si>
  <si>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</si>
  <si>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</si>
  <si>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</si>
  <si>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</si>
  <si>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</si>
  <si>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</si>
  <si>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</si>
  <si>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</si>
  <si>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</si>
  <si>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</si>
  <si>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</si>
  <si>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</si>
  <si>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</si>
  <si>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</si>
  <si>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</si>
  <si>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</si>
  <si>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</si>
  <si>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</si>
  <si>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</si>
  <si>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</si>
  <si>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</si>
  <si>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</si>
  <si>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</si>
  <si>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</si>
  <si>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</si>
  <si>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</si>
  <si>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</si>
  <si>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</si>
  <si>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</si>
  <si>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</si>
  <si>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</si>
  <si>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</si>
  <si>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</si>
  <si>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</si>
  <si>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</si>
  <si>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</si>
  <si>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</si>
  <si>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</si>
  <si>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</si>
  <si>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</si>
  <si>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</si>
  <si>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</si>
  <si>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</si>
  <si>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</si>
  <si>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</si>
  <si>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</si>
  <si>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</si>
  <si>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</si>
  <si>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</si>
  <si>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</si>
  <si>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</si>
  <si>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</si>
  <si>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</si>
  <si>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</si>
  <si>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</si>
  <si>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</si>
  <si>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</si>
  <si>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</si>
  <si>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</si>
  <si>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</si>
  <si>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</si>
  <si>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</si>
  <si>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</si>
  <si>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</si>
  <si>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</si>
  <si>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</si>
  <si>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</si>
  <si>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</si>
  <si>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</si>
  <si>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</si>
  <si>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</si>
  <si>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</si>
  <si>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</si>
  <si>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</si>
  <si>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</si>
  <si>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</si>
  <si>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</si>
  <si>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</si>
  <si>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</si>
  <si>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</si>
  <si>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</si>
  <si>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</si>
  <si>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</si>
  <si>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</si>
  <si>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</si>
  <si>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</si>
  <si>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</si>
  <si>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</si>
  <si>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</si>
  <si>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</si>
  <si>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</si>
  <si>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</si>
  <si>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</si>
  <si>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</si>
  <si>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</si>
  <si>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</si>
  <si>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</si>
  <si>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</si>
  <si>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</si>
  <si>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</si>
  <si>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</si>
  <si>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</si>
  <si>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</si>
  <si>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</si>
  <si>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</si>
  <si>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</si>
  <si>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</si>
  <si>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</si>
  <si>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</si>
  <si>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</si>
  <si>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</si>
  <si>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</si>
  <si>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</si>
  <si>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</si>
  <si>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</si>
  <si>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</si>
  <si>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</si>
  <si>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</si>
  <si>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</si>
  <si>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</si>
  <si>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</si>
  <si>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</si>
  <si>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</si>
  <si>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</si>
  <si>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</si>
  <si>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</si>
  <si>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</si>
  <si>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</si>
  <si>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</si>
  <si>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</si>
  <si>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</si>
  <si>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</si>
  <si>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</si>
  <si>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</si>
  <si>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</si>
  <si>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</si>
  <si>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</si>
  <si>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</si>
  <si>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</si>
  <si>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</si>
  <si>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</si>
  <si>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</si>
  <si>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</si>
  <si>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</si>
  <si>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</si>
  <si>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</si>
  <si>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</si>
  <si>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</si>
  <si>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</si>
  <si>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</si>
  <si>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</si>
  <si>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</si>
  <si>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</si>
  <si>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</si>
  <si>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</si>
  <si>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</si>
  <si>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</si>
  <si>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</si>
  <si>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</si>
  <si>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</si>
  <si>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</si>
  <si>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</si>
  <si>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</si>
  <si>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</si>
  <si>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</si>
  <si>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</si>
  <si>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</si>
  <si>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</si>
  <si>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</si>
  <si>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</si>
  <si>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</si>
  <si>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</si>
  <si>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</si>
  <si>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</si>
  <si>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</si>
  <si>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</si>
  <si>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</si>
  <si>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</si>
  <si>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</si>
  <si>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</si>
  <si>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</si>
  <si>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</si>
  <si>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</si>
  <si>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</si>
  <si>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</si>
  <si>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</si>
  <si>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</si>
  <si>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</si>
  <si>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</si>
  <si>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</si>
  <si>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</si>
  <si>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</si>
  <si>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</si>
  <si>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</si>
  <si>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</si>
  <si>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</si>
  <si>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</si>
  <si>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</si>
  <si>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</si>
  <si>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</si>
  <si>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</si>
  <si>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</si>
  <si>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</si>
  <si>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</si>
  <si>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</si>
  <si>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</si>
  <si>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</si>
  <si>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</si>
  <si>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</si>
  <si>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</si>
  <si>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</si>
  <si>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</si>
  <si>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</si>
  <si>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</si>
  <si>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</si>
  <si>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</si>
  <si>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</si>
  <si>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</si>
  <si>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</si>
  <si>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</si>
  <si>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</si>
  <si>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</si>
  <si>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</si>
  <si>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</si>
  <si>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</si>
  <si>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</si>
  <si>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</si>
  <si>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</si>
  <si>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</si>
  <si>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</si>
  <si>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</si>
  <si>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</si>
  <si>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</si>
  <si>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</si>
  <si>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</si>
  <si>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</si>
  <si>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</si>
  <si>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</si>
  <si>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</si>
  <si>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</si>
  <si>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</si>
  <si>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</si>
  <si>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</si>
  <si>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</si>
  <si>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</si>
  <si>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</si>
  <si>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</si>
  <si>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</si>
  <si>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</si>
  <si>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</si>
  <si>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</si>
  <si>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</si>
  <si>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</si>
  <si>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</si>
  <si>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</si>
  <si>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</si>
  <si>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</si>
  <si>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</si>
  <si>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</si>
  <si>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</si>
  <si>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</si>
  <si>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</si>
  <si>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</si>
  <si>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</si>
  <si>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</si>
  <si>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</si>
  <si>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</si>
  <si>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</si>
  <si>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</si>
  <si>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</si>
  <si>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</si>
  <si>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</si>
  <si>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</si>
  <si>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</si>
  <si>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</si>
  <si>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</si>
  <si>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</si>
  <si>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</si>
  <si>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</si>
  <si>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</si>
  <si>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</si>
  <si>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</si>
  <si>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</si>
  <si>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</si>
  <si>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</si>
  <si>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</si>
  <si>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</si>
  <si>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</si>
  <si>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</si>
  <si>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</si>
  <si>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</si>
  <si>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</si>
  <si>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</si>
  <si>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</si>
  <si>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</si>
  <si>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</si>
  <si>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</si>
  <si>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</si>
  <si>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</si>
  <si>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</si>
  <si>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</si>
  <si>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</si>
  <si>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</si>
  <si>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</si>
  <si>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</si>
  <si>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</si>
  <si>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</si>
  <si>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</si>
  <si>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</si>
  <si>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</si>
  <si>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</si>
  <si>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</si>
  <si>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</si>
  <si>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</si>
  <si>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</si>
  <si>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</si>
  <si>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</si>
  <si>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</si>
  <si>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</si>
  <si>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</si>
  <si>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</si>
  <si>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</si>
  <si>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</si>
  <si>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</si>
  <si>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</si>
  <si>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</si>
  <si>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</si>
  <si>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</si>
  <si>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</si>
  <si>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</si>
  <si>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</si>
  <si>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</si>
  <si>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</si>
  <si>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</si>
  <si>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</si>
  <si>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</si>
  <si>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</si>
  <si>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</si>
  <si>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</si>
  <si>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</si>
  <si>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</si>
  <si>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</si>
  <si>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</si>
  <si>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</si>
  <si>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</si>
  <si>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</si>
  <si>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</si>
  <si>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</si>
  <si>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</si>
  <si>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</si>
  <si>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</si>
  <si>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</si>
  <si>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</si>
  <si>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</si>
  <si>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</si>
  <si>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</si>
  <si>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</si>
  <si>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</si>
  <si>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</si>
  <si>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</si>
  <si>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</si>
  <si>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</si>
  <si>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</si>
  <si>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</si>
  <si>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</si>
  <si>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</si>
  <si>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</si>
  <si>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</si>
  <si>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</si>
  <si>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</si>
  <si>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</si>
  <si>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</si>
  <si>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</si>
  <si>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</si>
  <si>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</si>
  <si>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</si>
  <si>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</si>
  <si>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</si>
  <si>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</si>
  <si>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</si>
  <si>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</si>
  <si>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</si>
  <si>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</si>
  <si>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</si>
  <si>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</si>
  <si>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</si>
  <si>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</si>
  <si>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</si>
  <si>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</si>
  <si>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</si>
  <si>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</si>
  <si>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</si>
  <si>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</si>
  <si>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</si>
  <si>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</si>
  <si>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</si>
  <si>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</si>
  <si>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</si>
  <si>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</si>
  <si>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</si>
  <si>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</si>
  <si>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</si>
  <si>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</si>
  <si>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</si>
  <si>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</si>
  <si>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</si>
  <si>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</si>
  <si>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</si>
  <si>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</si>
  <si>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</si>
  <si>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</si>
  <si>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</si>
  <si>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</si>
  <si>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</si>
  <si>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</si>
  <si>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</si>
  <si>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</si>
  <si>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</si>
  <si>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</si>
  <si>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</si>
  <si>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</si>
  <si>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</si>
  <si>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</si>
  <si>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</si>
  <si>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</si>
  <si>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</si>
  <si>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</si>
  <si>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</si>
  <si>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</si>
  <si>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</si>
  <si>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</si>
  <si>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</si>
  <si>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</si>
  <si>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</si>
  <si>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</si>
  <si>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</si>
  <si>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</si>
  <si>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</si>
  <si>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</si>
  <si>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</si>
  <si>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</si>
  <si>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</si>
  <si>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</si>
  <si>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</si>
  <si>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</si>
  <si>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</si>
  <si>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</si>
  <si>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</si>
  <si>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</si>
  <si>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</si>
  <si>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</si>
  <si>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</si>
  <si>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</si>
  <si>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</si>
  <si>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</si>
  <si>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</si>
  <si>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</si>
  <si>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</si>
  <si>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</si>
  <si>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</si>
  <si>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</si>
  <si>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</si>
  <si>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</si>
  <si>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</si>
  <si>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</si>
  <si>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</si>
  <si>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</si>
  <si>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</si>
  <si>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</si>
  <si>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</si>
  <si>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</si>
  <si>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</si>
  <si>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</si>
  <si>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</si>
  <si>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</si>
  <si>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</si>
  <si>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</si>
  <si>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</si>
  <si>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</si>
  <si>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</si>
  <si>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</si>
  <si>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</si>
  <si>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</si>
  <si>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</si>
  <si>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</si>
  <si>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</si>
  <si>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</si>
  <si>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</si>
  <si>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</si>
  <si>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</si>
  <si>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</si>
  <si>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</si>
  <si>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</si>
  <si>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</si>
  <si>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</si>
  <si>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</si>
  <si>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</si>
  <si>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</si>
  <si>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</si>
  <si>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</si>
  <si>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</si>
  <si>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</si>
  <si>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</si>
  <si>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</si>
  <si>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</si>
  <si>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</si>
  <si>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</si>
  <si>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</si>
  <si>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</si>
  <si>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</si>
  <si>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</si>
  <si>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</si>
  <si>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</si>
  <si>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</si>
  <si>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</si>
  <si>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</si>
  <si>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</si>
  <si>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</si>
  <si>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</si>
  <si>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</si>
  <si>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</si>
  <si>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</si>
  <si>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</si>
  <si>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</si>
  <si>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</si>
  <si>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</si>
  <si>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</si>
  <si>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</si>
  <si>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</si>
  <si>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</si>
  <si>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</si>
  <si>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</si>
  <si>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</si>
  <si>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</si>
  <si>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</si>
  <si>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</si>
  <si>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</si>
  <si>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</si>
  <si>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</si>
  <si>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</si>
  <si>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</si>
  <si>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</si>
  <si>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</si>
  <si>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</si>
  <si>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</si>
  <si>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</si>
  <si>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</si>
  <si>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</si>
  <si>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</si>
  <si>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</si>
  <si>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</si>
  <si>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</si>
  <si>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</si>
  <si>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</si>
  <si>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</si>
  <si>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</si>
  <si>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</si>
  <si>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</si>
  <si>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</si>
  <si>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</si>
  <si>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</si>
  <si>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</si>
  <si>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</si>
  <si>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</si>
  <si>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</si>
  <si>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</si>
  <si>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</si>
  <si>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</si>
  <si>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</si>
  <si>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</si>
  <si>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</si>
  <si>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</si>
  <si>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</si>
  <si>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</si>
  <si>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</si>
  <si>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</si>
  <si>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</si>
  <si>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</si>
  <si>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</si>
  <si>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</si>
  <si>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</si>
  <si>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</si>
  <si>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</si>
  <si>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</si>
  <si>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</si>
  <si>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</si>
  <si>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</si>
  <si>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</si>
  <si>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</si>
  <si>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</si>
  <si>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</si>
  <si>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</si>
  <si>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</si>
  <si>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</si>
  <si>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</si>
  <si>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</si>
  <si>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</si>
  <si>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</si>
  <si>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</si>
  <si>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</si>
  <si>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</si>
  <si>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</si>
  <si>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</si>
  <si>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</si>
  <si>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</si>
  <si>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</si>
  <si>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</si>
  <si>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</si>
  <si>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</si>
  <si>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</si>
  <si>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</si>
  <si>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</si>
  <si>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</si>
  <si>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</si>
  <si>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</si>
  <si>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</si>
  <si>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</si>
  <si>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</si>
  <si>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</si>
  <si>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</si>
  <si>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</si>
  <si>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</si>
  <si>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</si>
  <si>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</si>
  <si>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</si>
  <si>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</si>
  <si>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</si>
  <si>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</si>
  <si>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</si>
  <si>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</si>
  <si>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</si>
  <si>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</si>
  <si>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</si>
  <si>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</si>
  <si>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</si>
  <si>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</si>
  <si>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</si>
  <si>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</si>
  <si>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</si>
  <si>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</si>
  <si>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</si>
  <si>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</si>
  <si>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</si>
  <si>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</si>
  <si>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</si>
  <si>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</si>
  <si>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</si>
  <si>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</si>
  <si>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</si>
  <si>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</si>
  <si>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</si>
  <si>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</si>
  <si>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</si>
  <si>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</si>
  <si>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</si>
  <si>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</si>
  <si>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</si>
  <si>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</si>
  <si>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</si>
  <si>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</si>
  <si>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</si>
  <si>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</si>
  <si>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</si>
  <si>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</si>
  <si>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</si>
  <si>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</si>
  <si>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</si>
  <si>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</si>
  <si>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</si>
  <si>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</si>
  <si>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</si>
  <si>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</si>
  <si>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</si>
  <si>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</si>
  <si>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</si>
  <si>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</si>
  <si>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</si>
  <si>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</si>
  <si>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</si>
  <si>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</si>
  <si>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</si>
  <si>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</si>
  <si>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</si>
  <si>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</si>
  <si>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</si>
  <si>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</si>
  <si>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</si>
  <si>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</si>
  <si>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</si>
  <si>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</si>
  <si>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</si>
  <si>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</si>
  <si>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</si>
  <si>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</si>
  <si>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</si>
  <si>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</si>
  <si>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</si>
  <si>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</si>
  <si>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</si>
  <si>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</si>
  <si>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</si>
  <si>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</si>
  <si>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</si>
  <si>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</si>
  <si>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</si>
  <si>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</si>
  <si>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</si>
  <si>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</si>
  <si>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</si>
  <si>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</si>
  <si>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</si>
  <si>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</si>
  <si>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</si>
  <si>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</si>
  <si>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</si>
  <si>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</si>
  <si>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</si>
  <si>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</si>
  <si>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</si>
  <si>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</si>
  <si>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</si>
  <si>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</si>
  <si>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</si>
  <si>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</si>
  <si>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</si>
  <si>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</si>
  <si>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</si>
  <si>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</si>
  <si>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</si>
  <si>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</si>
  <si>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</si>
  <si>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</si>
  <si>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</si>
  <si>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</si>
  <si>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</si>
  <si>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</si>
  <si>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</si>
  <si>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</si>
  <si>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</si>
  <si>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</si>
  <si>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</si>
  <si>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</si>
  <si>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</si>
  <si>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</si>
  <si>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</si>
  <si>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</si>
  <si>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</si>
  <si>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</si>
  <si>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</si>
  <si>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</si>
  <si>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</si>
  <si>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</si>
  <si>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</si>
  <si>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</si>
  <si>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</si>
  <si>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</si>
  <si>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</si>
  <si>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</si>
  <si>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</si>
  <si>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</si>
  <si>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</si>
  <si>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</si>
  <si>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</si>
  <si>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</si>
  <si>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</si>
  <si>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</si>
  <si>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</si>
  <si>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</si>
  <si>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</si>
  <si>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</si>
  <si>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</si>
  <si>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</si>
  <si>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</si>
  <si>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</si>
  <si>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</si>
  <si>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</si>
  <si>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</si>
  <si>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</si>
  <si>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</si>
  <si>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</si>
  <si>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</si>
  <si>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</si>
  <si>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</si>
  <si>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</si>
  <si>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</si>
  <si>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</si>
  <si>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</si>
  <si>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</si>
  <si>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</si>
  <si>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</si>
  <si>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</si>
  <si>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</si>
  <si>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</si>
  <si>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</si>
  <si>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</si>
  <si>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</si>
  <si>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</si>
  <si>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</si>
  <si>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</si>
  <si>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</si>
  <si>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</si>
  <si>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</si>
  <si>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</si>
  <si>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</si>
  <si>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</si>
  <si>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</si>
  <si>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</si>
  <si>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</si>
  <si>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</si>
  <si>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</si>
  <si>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</si>
  <si>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</si>
  <si>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</si>
  <si>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</si>
  <si>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</si>
  <si>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</si>
  <si>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</si>
  <si>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</si>
  <si>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</si>
  <si>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</si>
  <si>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</si>
  <si>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</si>
  <si>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</si>
  <si>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</si>
  <si>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</si>
  <si>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</si>
  <si>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</si>
  <si>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</si>
  <si>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</si>
  <si>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</si>
  <si>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</si>
  <si>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</si>
  <si>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</si>
  <si>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</si>
  <si>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</si>
  <si>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</si>
  <si>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</si>
  <si>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</si>
  <si>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</si>
  <si>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</si>
  <si>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</si>
  <si>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</si>
  <si>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</si>
  <si>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</si>
  <si>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</si>
  <si>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</si>
  <si>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</si>
  <si>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</si>
  <si>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</si>
  <si>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</si>
  <si>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</si>
  <si>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</si>
  <si>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</si>
  <si>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</si>
  <si>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</si>
  <si>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</si>
  <si>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</si>
  <si>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</si>
  <si>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</si>
  <si>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</si>
  <si>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</si>
  <si>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</si>
  <si>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</si>
  <si>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</si>
  <si>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</si>
  <si>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</si>
  <si>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</si>
  <si>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</si>
  <si>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</si>
  <si>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</si>
  <si>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</si>
  <si>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</si>
  <si>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</si>
  <si>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</si>
  <si>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</si>
  <si>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</si>
  <si>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</si>
  <si>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</si>
  <si>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</si>
  <si>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</si>
  <si>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</si>
  <si>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</si>
  <si>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</si>
  <si>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</si>
  <si>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</si>
  <si>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</si>
  <si>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</si>
  <si>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</si>
  <si>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</si>
  <si>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</si>
  <si>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</si>
  <si>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</si>
  <si>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</si>
  <si>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</si>
  <si>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</si>
  <si>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</si>
  <si>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</si>
  <si>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</si>
  <si>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</si>
  <si>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</si>
  <si>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</si>
  <si>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</si>
  <si>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</si>
  <si>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</si>
  <si>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</si>
  <si>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</si>
  <si>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</si>
  <si>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</si>
  <si>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</si>
  <si>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</si>
  <si>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</si>
  <si>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</si>
  <si>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</si>
  <si>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</si>
  <si>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</si>
  <si>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</si>
  <si>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</si>
  <si>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</si>
  <si>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</si>
  <si>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</si>
  <si>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</si>
  <si>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</si>
  <si>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</si>
  <si>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</si>
  <si>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</si>
  <si>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</si>
  <si>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</si>
  <si>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</si>
  <si>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</si>
  <si>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</si>
  <si>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</si>
  <si>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</si>
  <si>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</si>
  <si>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</si>
  <si>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</si>
  <si>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</si>
  <si>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</si>
  <si>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</si>
  <si>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</si>
  <si>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</si>
  <si>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</si>
  <si>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</si>
  <si>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</si>
  <si>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</si>
  <si>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</si>
  <si>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</si>
  <si>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</si>
  <si>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</si>
  <si>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</si>
  <si>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</si>
  <si>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</si>
  <si>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</si>
  <si>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</si>
  <si>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</si>
  <si>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</si>
  <si>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</si>
  <si>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</si>
  <si>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</si>
  <si>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</si>
  <si>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</si>
  <si>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</si>
  <si>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</si>
  <si>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</si>
  <si>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</si>
  <si>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</si>
  <si>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</si>
  <si>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</si>
  <si>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</si>
  <si>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</si>
  <si>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</si>
  <si>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</si>
  <si>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</si>
  <si>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</si>
  <si>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</si>
  <si>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</si>
  <si>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</si>
  <si>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</si>
  <si>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</si>
  <si>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</si>
  <si>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</si>
  <si>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</si>
  <si>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</si>
  <si>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</si>
  <si>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</si>
  <si>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</si>
  <si>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</si>
  <si>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</si>
  <si>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</si>
  <si>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</si>
  <si>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</si>
  <si>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</si>
  <si>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</si>
  <si>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</si>
  <si>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</si>
  <si>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</si>
  <si>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</si>
  <si>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</si>
  <si>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</si>
  <si>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</si>
  <si>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</si>
  <si>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</si>
  <si>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</si>
  <si>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</si>
  <si>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</si>
  <si>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</si>
  <si>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</si>
  <si>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</si>
  <si>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</si>
  <si>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</si>
  <si>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</si>
  <si>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</si>
  <si>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</si>
  <si>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</si>
  <si>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</si>
  <si>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</si>
  <si>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</si>
  <si>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</si>
  <si>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</si>
  <si>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</si>
  <si>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</si>
  <si>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</si>
  <si>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</si>
  <si>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</si>
  <si>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</si>
  <si>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</si>
  <si>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</si>
  <si>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</si>
  <si>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</si>
  <si>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</si>
  <si>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</si>
  <si>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</si>
  <si>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</si>
  <si>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</si>
  <si>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</si>
  <si>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</si>
  <si>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</si>
  <si>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</si>
  <si>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</si>
  <si>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</si>
  <si>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</si>
  <si>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</si>
  <si>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</si>
  <si>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</si>
  <si>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</si>
  <si>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</si>
  <si>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</si>
  <si>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</si>
  <si>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</si>
  <si>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</si>
  <si>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</si>
  <si>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</si>
  <si>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</si>
  <si>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</si>
  <si>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</si>
  <si>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</si>
  <si>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</si>
  <si>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</si>
  <si>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</si>
  <si>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</si>
  <si>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</si>
  <si>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</si>
  <si>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</si>
  <si>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</si>
  <si>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</si>
  <si>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</si>
  <si>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</si>
  <si>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</si>
  <si>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</si>
  <si>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</si>
  <si>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</si>
  <si>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</si>
  <si>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</si>
  <si>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</si>
  <si>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</si>
  <si>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</si>
  <si>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</si>
  <si>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</si>
  <si>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</si>
  <si>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</si>
  <si>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</si>
  <si>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</si>
  <si>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</si>
  <si>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</si>
  <si>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</si>
  <si>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</si>
  <si>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</si>
  <si>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</si>
  <si>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</si>
  <si>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</si>
  <si>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</si>
  <si>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</si>
  <si>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</si>
  <si>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</si>
  <si>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</si>
  <si>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</si>
  <si>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</si>
  <si>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</si>
  <si>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</si>
  <si>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</si>
  <si>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</si>
  <si>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</si>
  <si>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</si>
  <si>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</si>
  <si>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</si>
  <si>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</si>
  <si>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</si>
  <si>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</si>
  <si>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</si>
  <si>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</si>
  <si>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</si>
  <si>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</si>
  <si>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</si>
  <si>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</si>
  <si>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</si>
  <si>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</si>
  <si>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</si>
  <si>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</si>
  <si>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</si>
  <si>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</si>
  <si>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</si>
  <si>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</si>
  <si>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</si>
  <si>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</si>
  <si>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</si>
  <si>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</si>
  <si>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</si>
  <si>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</si>
  <si>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</si>
  <si>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</si>
  <si>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</si>
  <si>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</si>
  <si>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</si>
  <si>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</si>
  <si>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</si>
  <si>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</si>
  <si>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</si>
  <si>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</si>
  <si>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</si>
  <si>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</si>
  <si>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</si>
  <si>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</si>
  <si>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</si>
  <si>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</si>
  <si>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</si>
  <si>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</si>
  <si>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</si>
  <si>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</si>
  <si>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</si>
  <si>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</si>
  <si>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</si>
  <si>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</si>
  <si>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</si>
  <si>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</si>
  <si>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</si>
  <si>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</si>
  <si>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</si>
  <si>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</si>
  <si>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</si>
  <si>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</si>
  <si>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</si>
  <si>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</si>
  <si>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</si>
  <si>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</si>
  <si>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</si>
  <si>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</si>
  <si>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</si>
  <si>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</si>
  <si>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</si>
  <si>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</si>
  <si>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</si>
  <si>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</si>
  <si>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</si>
  <si>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</si>
  <si>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</si>
  <si>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</si>
  <si>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</si>
  <si>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</si>
  <si>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</si>
  <si>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</si>
  <si>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</si>
  <si>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</si>
  <si>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</si>
  <si>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</si>
  <si>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</si>
  <si>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</si>
  <si>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</si>
  <si>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</si>
  <si>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</si>
  <si>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</si>
  <si>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</si>
  <si>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</si>
  <si>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</si>
  <si>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</si>
  <si>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</si>
  <si>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</si>
  <si>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</si>
  <si>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</si>
  <si>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</si>
  <si>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</si>
  <si>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</si>
  <si>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</si>
  <si>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</si>
  <si>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</si>
  <si>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</si>
  <si>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</si>
  <si>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</si>
  <si>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</si>
  <si>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</si>
  <si>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</si>
  <si>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</si>
  <si>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</si>
  <si>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</si>
  <si>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</si>
  <si>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</si>
  <si>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</si>
  <si>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</si>
  <si>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</si>
  <si>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</si>
  <si>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</si>
  <si>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</si>
  <si>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</si>
  <si>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</si>
  <si>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</si>
  <si>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</si>
  <si>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</si>
  <si>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</si>
  <si>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</si>
  <si>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</si>
  <si>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</si>
  <si>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</si>
  <si>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</si>
  <si>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</si>
  <si>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</si>
  <si>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</si>
  <si>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</si>
  <si>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</si>
  <si>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</si>
  <si>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</si>
  <si>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</si>
  <si>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</si>
  <si>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</si>
  <si>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</si>
  <si>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</si>
  <si>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</si>
  <si>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</si>
  <si>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</si>
  <si>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</si>
  <si>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</si>
  <si>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</si>
  <si>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</si>
  <si>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</si>
  <si>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</si>
  <si>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</si>
  <si>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</si>
  <si>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</si>
  <si>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</si>
  <si>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</si>
  <si>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</si>
  <si>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</si>
  <si>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</si>
  <si>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</si>
  <si>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</si>
  <si>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</si>
  <si>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</si>
  <si>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</si>
  <si>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</si>
  <si>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</si>
  <si>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</si>
  <si>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</si>
  <si>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</si>
  <si>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</si>
  <si>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</si>
  <si>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</si>
  <si>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</si>
  <si>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</si>
  <si>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</si>
  <si>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</si>
  <si>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</si>
  <si>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</si>
  <si>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</si>
  <si>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</si>
  <si>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</si>
  <si>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</si>
  <si>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</si>
  <si>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</si>
  <si>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</si>
  <si>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</si>
  <si>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</si>
  <si>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</si>
  <si>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</si>
  <si>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</si>
  <si>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</si>
  <si>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</si>
  <si>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</si>
  <si>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</si>
  <si>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</si>
  <si>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</si>
  <si>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</si>
  <si>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</si>
  <si>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</si>
  <si>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</si>
  <si>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</si>
  <si>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</si>
  <si>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</si>
  <si>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</si>
  <si>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</si>
  <si>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</si>
  <si>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</si>
  <si>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</si>
  <si>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</si>
  <si>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</si>
  <si>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</si>
  <si>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</si>
  <si>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</si>
  <si>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</si>
  <si>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</si>
  <si>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</si>
  <si>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</si>
  <si>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</si>
  <si>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</si>
  <si>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</si>
  <si>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</si>
  <si>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</si>
  <si>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</si>
  <si>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</si>
  <si>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</si>
  <si>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</si>
  <si>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</si>
  <si>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</si>
  <si>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</si>
  <si>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</si>
  <si>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</si>
  <si>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</si>
  <si>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</si>
  <si>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</si>
  <si>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</si>
  <si>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</si>
  <si>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</si>
  <si>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</si>
  <si>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</si>
  <si>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</si>
  <si>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</si>
  <si>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</si>
  <si>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</si>
  <si>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</si>
  <si>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</si>
  <si>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</si>
  <si>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</si>
  <si>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</si>
  <si>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</si>
  <si>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</si>
  <si>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</si>
  <si>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</si>
  <si>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</si>
  <si>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</si>
  <si>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</si>
  <si>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</si>
  <si>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</si>
  <si>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</si>
  <si>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</si>
  <si>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</si>
  <si>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</si>
  <si>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</si>
  <si>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</si>
  <si>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</si>
  <si>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</si>
  <si>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</si>
  <si>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</si>
  <si>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</si>
  <si>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</si>
  <si>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</si>
  <si>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</si>
  <si>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</si>
  <si>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</si>
  <si>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</si>
  <si>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</si>
  <si>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</si>
  <si>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</si>
  <si>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</si>
  <si>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</si>
  <si>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</si>
  <si>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</si>
  <si>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</si>
  <si>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</si>
  <si>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</si>
  <si>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</si>
  <si>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</si>
  <si>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</si>
  <si>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</si>
  <si>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</si>
  <si>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</si>
  <si>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</si>
  <si>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</si>
  <si>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</si>
  <si>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</si>
  <si>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</si>
  <si>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</si>
  <si>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</si>
  <si>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</si>
  <si>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</si>
  <si>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</si>
  <si>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</si>
  <si>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</si>
  <si>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</si>
  <si>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</si>
  <si>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</si>
  <si>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</si>
  <si>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</si>
  <si>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</si>
  <si>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</si>
  <si>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</si>
  <si>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</si>
  <si>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</si>
  <si>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</si>
  <si>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</si>
  <si>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</si>
  <si>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</si>
  <si>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</si>
  <si>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</si>
  <si>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</si>
  <si>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</si>
  <si>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</si>
  <si>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</si>
  <si>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</si>
  <si>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</si>
  <si>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</si>
  <si>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</si>
  <si>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</si>
  <si>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</si>
  <si>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</si>
  <si>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</si>
  <si>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</si>
  <si>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</si>
  <si>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</si>
  <si>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</si>
  <si>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</si>
  <si>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</si>
  <si>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</si>
  <si>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</si>
  <si>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</si>
  <si>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</si>
  <si>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</si>
  <si>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</si>
  <si>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</si>
  <si>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</si>
  <si>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</si>
  <si>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</si>
  <si>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</si>
  <si>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</si>
  <si>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</si>
  <si>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</si>
  <si>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</si>
  <si>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</si>
  <si>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</si>
  <si>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</si>
  <si>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</si>
  <si>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</si>
  <si>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</si>
  <si>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</si>
  <si>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</si>
  <si>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</si>
  <si>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</si>
  <si>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</si>
  <si>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</si>
  <si>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</si>
  <si>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</si>
  <si>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</si>
  <si>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</si>
  <si>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</si>
  <si>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</si>
  <si>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</si>
  <si>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</si>
  <si>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</si>
  <si>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</si>
  <si>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</si>
  <si>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</si>
  <si>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</si>
  <si>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</si>
  <si>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</si>
  <si>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</si>
  <si>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</si>
  <si>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</si>
  <si>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</si>
  <si>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</si>
  <si>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</si>
  <si>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</si>
  <si>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</si>
  <si>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</si>
  <si>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</si>
  <si>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</si>
  <si>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</si>
  <si>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</si>
  <si>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</si>
  <si>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</si>
  <si>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</si>
  <si>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</si>
  <si>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</si>
  <si>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</si>
  <si>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</si>
  <si>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</si>
  <si>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</si>
  <si>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</si>
  <si>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</si>
  <si>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</si>
  <si>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</si>
  <si>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</si>
  <si>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</si>
  <si>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</si>
  <si>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</si>
  <si>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</si>
  <si>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</si>
  <si>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</si>
  <si>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</si>
  <si>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</si>
  <si>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</si>
  <si>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</si>
  <si>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</si>
  <si>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</si>
  <si>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</si>
  <si>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</si>
  <si>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</si>
  <si>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</si>
  <si>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</si>
  <si>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</si>
  <si>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</si>
  <si>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</si>
  <si>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</si>
  <si>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</si>
  <si>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</si>
  <si>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</si>
  <si>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</si>
  <si>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</si>
  <si>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</si>
  <si>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</si>
  <si>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</si>
  <si>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</si>
  <si>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</si>
  <si>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</si>
  <si>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</si>
  <si>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</si>
  <si>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</si>
  <si>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</si>
  <si>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</si>
  <si>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</si>
  <si>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</si>
  <si>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</si>
  <si>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</si>
  <si>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</si>
  <si>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</si>
  <si>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</si>
  <si>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</si>
  <si>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</si>
  <si>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</si>
  <si>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</si>
  <si>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</si>
  <si>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</si>
  <si>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</si>
  <si>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</si>
  <si>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</si>
  <si>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</si>
  <si>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</si>
  <si>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</si>
  <si>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</si>
  <si>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</si>
  <si>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</si>
  <si>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</si>
  <si>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</si>
  <si>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</si>
  <si>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</si>
  <si>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</si>
  <si>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</si>
  <si>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</si>
  <si>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</si>
  <si>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</si>
  <si>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</si>
  <si>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</si>
  <si>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</si>
  <si>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</si>
  <si>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</si>
  <si>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</si>
  <si>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</si>
  <si>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</si>
  <si>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</si>
  <si>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</si>
  <si>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</si>
  <si>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</si>
  <si>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</si>
  <si>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</si>
  <si>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</si>
  <si>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</si>
  <si>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</si>
  <si>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</si>
  <si>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</si>
  <si>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</si>
  <si>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</si>
  <si>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</si>
  <si>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</si>
  <si>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</si>
  <si>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</si>
  <si>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</si>
  <si>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</si>
  <si>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</si>
  <si>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</si>
  <si>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</si>
  <si>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</si>
  <si>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</si>
  <si>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</si>
  <si>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</si>
  <si>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</si>
  <si>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</si>
  <si>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</si>
  <si>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</si>
  <si>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</si>
  <si>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</si>
  <si>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</si>
  <si>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</si>
  <si>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</si>
  <si>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</si>
  <si>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</si>
  <si>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</si>
  <si>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</si>
  <si>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</si>
  <si>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</si>
  <si>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</si>
  <si>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</si>
  <si>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</si>
  <si>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</si>
  <si>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</si>
  <si>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</si>
  <si>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</si>
  <si>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</si>
  <si>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</si>
  <si>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</si>
  <si>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</si>
  <si>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</si>
  <si>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</si>
  <si>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</si>
  <si>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</si>
  <si>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</si>
  <si>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</si>
  <si>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</si>
  <si>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</si>
  <si>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</si>
  <si>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</si>
  <si>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</si>
  <si>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</si>
  <si>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</si>
  <si>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</si>
  <si>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</si>
  <si>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</si>
  <si>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</si>
  <si>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</si>
  <si>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</si>
  <si>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</si>
  <si>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</si>
  <si>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</si>
  <si>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</si>
  <si>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</si>
  <si>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</si>
  <si>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</si>
  <si>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</si>
  <si>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</si>
  <si>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</si>
  <si>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</si>
  <si>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</si>
  <si>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</si>
  <si>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</si>
  <si>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</si>
  <si>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</si>
  <si>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</si>
  <si>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</si>
  <si>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</si>
  <si>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</si>
  <si>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</si>
  <si>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</si>
  <si>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</si>
  <si>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</si>
  <si>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</si>
  <si>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</si>
  <si>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</si>
  <si>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</si>
  <si>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</si>
  <si>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</si>
  <si>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</si>
  <si>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</si>
  <si>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</si>
  <si>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</si>
  <si>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</si>
  <si>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</si>
  <si>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</si>
  <si>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</si>
  <si>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</si>
  <si>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</si>
  <si>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</si>
  <si>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</si>
  <si>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</si>
  <si>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</si>
  <si>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</si>
  <si>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</si>
  <si>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</si>
  <si>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</si>
  <si>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</si>
  <si>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</si>
  <si>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</si>
  <si>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</si>
  <si>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</si>
  <si>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</si>
  <si>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</si>
  <si>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</si>
  <si>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</si>
  <si>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</si>
  <si>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</si>
  <si>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</si>
  <si>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</si>
  <si>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</si>
  <si>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</si>
  <si>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</si>
  <si>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</si>
  <si>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</si>
  <si>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</si>
  <si>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</si>
  <si>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</si>
  <si>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</si>
  <si>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</si>
  <si>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</si>
  <si>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</si>
  <si>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</si>
  <si>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</si>
  <si>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</si>
  <si>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</si>
  <si>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</si>
  <si>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</si>
  <si>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</si>
  <si>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</si>
  <si>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</si>
  <si>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</si>
  <si>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</si>
  <si>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</si>
  <si>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</si>
  <si>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</si>
  <si>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</si>
  <si>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</si>
  <si>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</si>
  <si>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</si>
  <si>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</si>
  <si>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</si>
  <si>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</si>
  <si>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</si>
  <si>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</si>
  <si>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</si>
  <si>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</si>
  <si>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</si>
  <si>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</si>
  <si>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</si>
  <si>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</si>
  <si>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</si>
  <si>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</si>
  <si>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</si>
  <si>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</si>
  <si>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</si>
  <si>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</si>
  <si>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</si>
  <si>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</si>
  <si>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</si>
  <si>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</si>
  <si>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</si>
  <si>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</si>
  <si>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</si>
  <si>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</si>
  <si>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</si>
  <si>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</si>
  <si>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</si>
  <si>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</si>
  <si>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</si>
  <si>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</si>
  <si>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</si>
  <si>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</si>
  <si>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</si>
  <si>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</si>
  <si>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</si>
  <si>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</si>
  <si>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</si>
  <si>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</si>
  <si>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</si>
  <si>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</si>
  <si>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</si>
  <si>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</si>
  <si>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</si>
  <si>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</si>
  <si>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</si>
  <si>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</si>
  <si>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</si>
  <si>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</si>
  <si>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</si>
  <si>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</si>
  <si>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</si>
  <si>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</si>
  <si>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</si>
  <si>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</si>
  <si>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</si>
  <si>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</si>
  <si>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</si>
  <si>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</si>
  <si>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</si>
  <si>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</si>
  <si>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</si>
  <si>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</si>
  <si>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</si>
  <si>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</si>
  <si>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</si>
  <si>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</si>
  <si>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</si>
  <si>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</si>
  <si>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</si>
  <si>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</si>
  <si>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</si>
  <si>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</si>
  <si>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</si>
  <si>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</si>
  <si>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</si>
  <si>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</si>
  <si>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</si>
  <si>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</si>
  <si>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</si>
  <si>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</si>
  <si>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</si>
  <si>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</si>
  <si>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</si>
  <si>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</si>
  <si>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</si>
  <si>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</si>
  <si>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</si>
  <si>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</si>
  <si>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</si>
  <si>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</si>
  <si>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</si>
  <si>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</si>
  <si>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</si>
  <si>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</si>
  <si>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</si>
  <si>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</si>
  <si>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</si>
  <si>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</si>
  <si>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</si>
  <si>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</si>
  <si>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</si>
  <si>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</si>
  <si>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</si>
  <si>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</si>
  <si>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</si>
  <si>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</si>
  <si>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</si>
  <si>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</si>
  <si>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</si>
  <si>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</si>
  <si>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</si>
  <si>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</si>
  <si>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</si>
  <si>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</si>
  <si>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</si>
  <si>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</si>
  <si>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</si>
  <si>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</si>
  <si>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</si>
  <si>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</si>
  <si>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</si>
  <si>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</si>
  <si>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</si>
  <si>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</si>
  <si>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</si>
  <si>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</si>
  <si>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</si>
  <si>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</si>
  <si>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</si>
  <si>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</si>
  <si>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</si>
  <si>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</si>
  <si>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</si>
  <si>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</si>
  <si>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</si>
  <si>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</si>
  <si>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</si>
  <si>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</si>
  <si>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</si>
  <si>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</si>
  <si>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</si>
  <si>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</si>
  <si>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</si>
  <si>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</si>
  <si>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</si>
  <si>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</si>
  <si>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</si>
  <si>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</si>
  <si>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</si>
  <si>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</si>
  <si>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</si>
  <si>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</si>
  <si>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</si>
  <si>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</si>
  <si>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</si>
  <si>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</si>
  <si>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</si>
  <si>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</si>
  <si>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</si>
  <si>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</si>
  <si>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</si>
  <si>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</si>
  <si>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</si>
  <si>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</si>
  <si>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</si>
  <si>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</si>
  <si>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</si>
  <si>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</si>
  <si>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</si>
  <si>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</si>
  <si>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</si>
  <si>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</si>
  <si>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</si>
  <si>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</si>
  <si>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</si>
  <si>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</si>
  <si>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</si>
  <si>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</si>
  <si>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</si>
  <si>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</si>
  <si>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</si>
  <si>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</si>
  <si>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</si>
  <si>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</si>
  <si>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</si>
  <si>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</si>
  <si>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</si>
  <si>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</si>
  <si>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</si>
  <si>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</si>
  <si>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</si>
  <si>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</si>
  <si>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</si>
  <si>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</si>
  <si>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</si>
  <si>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</si>
  <si>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</si>
  <si>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</si>
  <si>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</si>
  <si>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</si>
  <si>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</si>
  <si>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</si>
  <si>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</si>
  <si>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</si>
  <si>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</si>
  <si>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</si>
  <si>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</si>
  <si>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</si>
  <si>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</si>
  <si>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</si>
  <si>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</si>
  <si>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</si>
  <si>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</si>
  <si>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</si>
  <si>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</si>
  <si>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</si>
  <si>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</si>
  <si>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</si>
  <si>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</si>
  <si>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</si>
  <si>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</si>
  <si>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</si>
  <si>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</si>
  <si>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</si>
  <si>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</si>
  <si>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</si>
  <si>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</si>
  <si>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</si>
  <si>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</si>
  <si>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</si>
  <si>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</si>
  <si>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</si>
  <si>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</si>
  <si>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</si>
  <si>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</si>
  <si>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</si>
  <si>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</si>
  <si>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</si>
  <si>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</si>
  <si>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</si>
  <si>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</si>
  <si>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</si>
  <si>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</si>
  <si>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</si>
  <si>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</si>
  <si>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</si>
  <si>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</si>
  <si>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</si>
  <si>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</si>
  <si>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</si>
  <si>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</si>
  <si>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</si>
  <si>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</si>
  <si>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</si>
  <si>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</si>
  <si>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</si>
  <si>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</si>
  <si>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</si>
  <si>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</si>
  <si>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</si>
  <si>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</si>
  <si>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</si>
  <si>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</si>
  <si>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</si>
  <si>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</si>
  <si>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</si>
  <si>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</si>
  <si>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</si>
  <si>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</si>
  <si>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</si>
  <si>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</si>
  <si>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</si>
  <si>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</si>
  <si>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</si>
  <si>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</si>
  <si>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</si>
  <si>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</si>
  <si>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</si>
  <si>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</si>
  <si>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</si>
  <si>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</si>
  <si>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</si>
  <si>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</si>
  <si>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</si>
  <si>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</si>
  <si>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</si>
  <si>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</si>
  <si>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</si>
  <si>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</si>
  <si>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</si>
  <si>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</si>
  <si>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</si>
  <si>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</si>
  <si>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</si>
  <si>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</si>
  <si>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</si>
  <si>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</si>
  <si>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</si>
  <si>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</si>
  <si>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</si>
  <si>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</si>
  <si>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</si>
  <si>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</si>
  <si>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</si>
  <si>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</si>
  <si>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</si>
  <si>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</si>
  <si>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</si>
  <si>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</si>
  <si>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</si>
  <si>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</si>
  <si>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</si>
  <si>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</si>
  <si>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</si>
  <si>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</si>
  <si>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</si>
  <si>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</si>
  <si>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</si>
  <si>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</si>
  <si>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</si>
  <si>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</si>
  <si>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</si>
  <si>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</si>
  <si>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</si>
  <si>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</si>
  <si>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</si>
  <si>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</si>
  <si>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</si>
  <si>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</si>
  <si>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</si>
  <si>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</si>
  <si>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</si>
  <si>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</si>
  <si>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</si>
  <si>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</si>
  <si>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</si>
  <si>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</si>
  <si>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</si>
  <si>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</si>
  <si>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</si>
  <si>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</si>
  <si>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</si>
  <si>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</si>
  <si>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</si>
  <si>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</si>
  <si>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</si>
  <si>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</si>
  <si>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</si>
  <si>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</si>
  <si>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</si>
  <si>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</si>
  <si>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</si>
  <si>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</si>
  <si>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</si>
  <si>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</si>
  <si>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</si>
  <si>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</si>
  <si>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</si>
  <si>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</si>
  <si>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</si>
  <si>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</si>
  <si>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</si>
  <si>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</si>
  <si>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</si>
  <si>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</si>
  <si>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</si>
  <si>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</si>
  <si>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</si>
  <si>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</si>
  <si>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</si>
  <si>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</si>
  <si>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</si>
  <si>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</si>
  <si>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</si>
  <si>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</si>
  <si>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</si>
  <si>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</si>
  <si>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</si>
  <si>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</si>
  <si>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</si>
  <si>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</si>
  <si>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</si>
  <si>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</si>
  <si>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</si>
  <si>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</si>
  <si>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</si>
  <si>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</si>
  <si>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</si>
  <si>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</si>
  <si>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</si>
  <si>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</si>
  <si>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</si>
  <si>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</si>
  <si>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</si>
  <si>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</si>
  <si>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</si>
  <si>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</si>
  <si>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</si>
  <si>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</si>
  <si>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</si>
  <si>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</si>
  <si>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</si>
  <si>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</si>
  <si>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</si>
  <si>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</si>
  <si>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</si>
  <si>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</si>
  <si>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</si>
  <si>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</si>
  <si>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</si>
  <si>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</si>
  <si>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</si>
  <si>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</si>
  <si>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</si>
  <si>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</si>
  <si>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</si>
  <si>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</si>
  <si>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</si>
  <si>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</si>
  <si>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</si>
  <si>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</si>
  <si>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</si>
  <si>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</si>
  <si>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</si>
  <si>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</si>
  <si>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</si>
  <si>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</si>
  <si>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</si>
  <si>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</si>
  <si>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</si>
  <si>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</si>
  <si>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</si>
  <si>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</si>
  <si>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</si>
  <si>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</si>
  <si>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</si>
  <si>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</si>
  <si>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</si>
  <si>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</si>
  <si>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</si>
  <si>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</si>
  <si>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</si>
  <si>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</si>
  <si>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</si>
  <si>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</si>
  <si>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</si>
  <si>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</si>
  <si>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</si>
  <si>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</si>
  <si>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</si>
  <si>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</si>
  <si>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</si>
  <si>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</si>
  <si>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</si>
  <si>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</si>
  <si>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</si>
  <si>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</si>
  <si>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</si>
  <si>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</si>
  <si>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</si>
  <si>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</si>
  <si>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</si>
  <si>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</si>
  <si>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</si>
  <si>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</si>
  <si>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</si>
  <si>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</si>
  <si>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</si>
  <si>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</si>
  <si>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</si>
  <si>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</si>
  <si>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</si>
  <si>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</si>
  <si>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</si>
  <si>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</si>
  <si>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</si>
  <si>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</si>
  <si>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</si>
  <si>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</si>
  <si>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</si>
  <si>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</si>
  <si>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</si>
  <si>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</si>
  <si>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</si>
  <si>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</si>
  <si>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</si>
  <si>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</si>
  <si>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</si>
  <si>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</si>
  <si>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</si>
  <si>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</si>
  <si>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</si>
  <si>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</si>
  <si>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</si>
  <si>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</si>
  <si>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</si>
  <si>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</si>
  <si>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</si>
  <si>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</si>
  <si>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</si>
  <si>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</si>
  <si>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</si>
  <si>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</si>
  <si>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</si>
  <si>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</si>
  <si>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</si>
  <si>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</si>
  <si>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</si>
  <si>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</si>
  <si>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</si>
  <si>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</si>
  <si>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</si>
  <si>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</si>
  <si>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</si>
  <si>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</si>
  <si>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</si>
  <si>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</si>
  <si>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</si>
  <si>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</si>
  <si>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</si>
  <si>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</si>
  <si>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</si>
  <si>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</si>
  <si>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</si>
  <si>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</si>
  <si>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</si>
  <si>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</si>
  <si>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</si>
  <si>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</si>
  <si>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</si>
  <si>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</si>
  <si>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</si>
  <si>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</si>
  <si>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</si>
  <si>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</si>
  <si>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</si>
  <si>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</si>
  <si>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</si>
  <si>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</si>
  <si>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</si>
  <si>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</si>
  <si>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</si>
  <si>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</si>
  <si>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</si>
  <si>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</si>
  <si>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</si>
  <si>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</si>
  <si>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</si>
  <si>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</si>
  <si>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</si>
  <si>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</si>
  <si>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</si>
  <si>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</si>
  <si>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</si>
  <si>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</si>
  <si>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</si>
  <si>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</si>
  <si>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</si>
  <si>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</si>
  <si>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</si>
  <si>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</si>
  <si>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</si>
  <si>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</si>
  <si>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</si>
  <si>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</si>
  <si>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</si>
  <si>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</si>
  <si>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</si>
  <si>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</si>
  <si>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</si>
  <si>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</si>
  <si>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</si>
  <si>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</si>
  <si>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</si>
  <si>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</si>
  <si>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</si>
  <si>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</si>
  <si>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</si>
  <si>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</si>
  <si>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</si>
  <si>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</si>
  <si>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</si>
  <si>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</si>
  <si>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</si>
  <si>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</si>
  <si>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</si>
  <si>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</si>
  <si>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</si>
  <si>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</si>
  <si>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</si>
  <si>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</si>
  <si>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</si>
  <si>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</si>
  <si>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</si>
  <si>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</si>
  <si>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</si>
  <si>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</si>
  <si>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</si>
  <si>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</si>
  <si>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</si>
  <si>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</si>
  <si>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</si>
  <si>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</si>
  <si>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</si>
  <si>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</si>
  <si>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</si>
  <si>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</si>
  <si>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</si>
  <si>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</si>
  <si>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</si>
  <si>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</si>
  <si>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</si>
  <si>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</si>
  <si>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</si>
  <si>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</si>
  <si>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</si>
  <si>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</si>
  <si>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</si>
  <si>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</si>
  <si>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</si>
  <si>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</si>
  <si>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</si>
  <si>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</si>
  <si>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</si>
  <si>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</si>
  <si>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</si>
  <si>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</si>
  <si>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</si>
  <si>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</si>
  <si>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</si>
  <si>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</si>
  <si>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</si>
  <si>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</si>
  <si>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</si>
  <si>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</si>
  <si>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</si>
  <si>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</si>
  <si>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</si>
  <si>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</si>
  <si>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</si>
  <si>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</si>
  <si>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</si>
  <si>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</si>
  <si>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</si>
  <si>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</si>
  <si>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</si>
  <si>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</si>
  <si>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</si>
  <si>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</si>
  <si>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</si>
  <si>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</si>
  <si>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</si>
  <si>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</si>
  <si>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</si>
  <si>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</si>
  <si>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</si>
  <si>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</si>
  <si>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</si>
  <si>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</si>
  <si>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</si>
  <si>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</si>
  <si>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</si>
  <si>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</si>
  <si>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</si>
  <si>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</si>
  <si>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</si>
  <si>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</si>
  <si>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</si>
  <si>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</si>
  <si>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</si>
  <si>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</si>
  <si>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</si>
  <si>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</si>
  <si>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</si>
  <si>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</si>
  <si>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</si>
  <si>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</si>
  <si>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</si>
  <si>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</si>
  <si>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</si>
  <si>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</si>
  <si>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</si>
  <si>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</si>
  <si>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</si>
  <si>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</si>
  <si>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</si>
  <si>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</si>
  <si>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</si>
  <si>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</si>
  <si>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</si>
  <si>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</si>
  <si>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</si>
  <si>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</si>
  <si>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</si>
  <si>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</si>
  <si>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</si>
  <si>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</si>
  <si>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</si>
  <si>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</si>
  <si>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</si>
  <si>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</si>
  <si>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</si>
  <si>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</si>
  <si>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</si>
  <si>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</si>
  <si>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</si>
  <si>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</si>
  <si>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</si>
  <si>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</si>
  <si>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</si>
  <si>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</si>
  <si>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</si>
  <si>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</si>
  <si>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</si>
  <si>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</si>
  <si>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</si>
  <si>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</si>
  <si>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</si>
  <si>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</si>
  <si>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</si>
  <si>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</si>
  <si>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</si>
  <si>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</si>
  <si>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</si>
  <si>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</si>
  <si>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</si>
  <si>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</si>
  <si>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</si>
  <si>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</si>
  <si>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</si>
  <si>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</si>
  <si>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</si>
  <si>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</si>
  <si>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</si>
  <si>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</si>
  <si>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</si>
  <si>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</si>
  <si>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</si>
  <si>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</si>
  <si>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</si>
  <si>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</si>
  <si>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</si>
  <si>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</si>
  <si>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</si>
  <si>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</si>
  <si>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</si>
  <si>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</si>
  <si>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</si>
  <si>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</si>
  <si>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</si>
  <si>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</si>
  <si>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</si>
  <si>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</si>
  <si>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</si>
  <si>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</si>
  <si>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</si>
  <si>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</si>
  <si>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</si>
  <si>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</si>
  <si>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</si>
  <si>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</si>
  <si>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</si>
  <si>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</si>
  <si>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</si>
  <si>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</si>
  <si>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</si>
  <si>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</si>
  <si>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</si>
  <si>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</si>
  <si>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</si>
  <si>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</si>
  <si>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</si>
  <si>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</si>
  <si>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</si>
  <si>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</si>
  <si>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</si>
  <si>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</si>
  <si>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</si>
  <si>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</si>
  <si>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</si>
  <si>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</si>
  <si>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</si>
  <si>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</si>
  <si>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</si>
  <si>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</si>
  <si>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</si>
  <si>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</si>
  <si>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</si>
  <si>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</si>
  <si>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</si>
  <si>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</si>
  <si>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</si>
  <si>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</si>
  <si>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</si>
  <si>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</si>
  <si>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</si>
  <si>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</si>
  <si>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</si>
  <si>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</si>
  <si>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</si>
  <si>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</si>
  <si>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</si>
  <si>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</si>
  <si>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</si>
  <si>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</si>
  <si>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</si>
  <si>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</si>
  <si>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</si>
  <si>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</si>
  <si>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</si>
  <si>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</si>
  <si>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</si>
  <si>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</si>
  <si>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</si>
  <si>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</si>
  <si>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</si>
  <si>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</si>
  <si>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</si>
  <si>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</si>
  <si>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</si>
  <si>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</si>
  <si>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</si>
  <si>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</si>
  <si>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</si>
  <si>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</si>
  <si>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</si>
  <si>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</si>
  <si>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</si>
  <si>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</si>
  <si>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</si>
  <si>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</si>
  <si>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</si>
  <si>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</si>
  <si>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</si>
  <si>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</si>
  <si>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</si>
  <si>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</si>
  <si>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</si>
  <si>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</si>
  <si>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</si>
  <si>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</si>
  <si>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</si>
  <si>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</si>
  <si>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</si>
  <si>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</si>
  <si>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</si>
  <si>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</si>
  <si>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</si>
  <si>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</si>
  <si>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</si>
  <si>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</si>
  <si>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</si>
  <si>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</si>
  <si>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</si>
  <si>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</si>
  <si>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</si>
  <si>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</si>
  <si>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</si>
  <si>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</si>
  <si>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</si>
  <si>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</si>
  <si>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</si>
  <si>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</si>
  <si>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</si>
  <si>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</si>
  <si>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</si>
  <si>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</si>
  <si>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</si>
  <si>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</si>
  <si>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</si>
  <si>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</si>
  <si>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</si>
  <si>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</si>
  <si>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</si>
  <si>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</si>
  <si>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</si>
  <si>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</si>
  <si>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</si>
  <si>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</si>
  <si>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</si>
  <si>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</si>
  <si>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</si>
  <si>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</si>
  <si>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</si>
  <si>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</si>
  <si>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</si>
  <si>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</si>
  <si>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</si>
  <si>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</si>
  <si>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</si>
  <si>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</si>
  <si>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</si>
  <si>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</si>
  <si>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</si>
  <si>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</si>
  <si>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</si>
  <si>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</si>
  <si>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</si>
  <si>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</si>
  <si>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</si>
  <si>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</si>
  <si>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</si>
  <si>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</si>
  <si>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</si>
  <si>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</si>
  <si>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</si>
  <si>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</si>
  <si>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</si>
  <si>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</si>
  <si>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</si>
  <si>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</si>
  <si>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</si>
  <si>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</si>
  <si>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</si>
  <si>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</si>
  <si>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</si>
  <si>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</si>
  <si>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</si>
  <si>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</si>
  <si>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</si>
  <si>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</si>
  <si>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</si>
  <si>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</si>
  <si>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</si>
  <si>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</si>
  <si>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</si>
  <si>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</si>
  <si>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</si>
  <si>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</si>
  <si>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</si>
  <si>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</si>
  <si>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</si>
  <si>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</si>
  <si>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</si>
  <si>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</si>
  <si>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</si>
  <si>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</si>
  <si>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</si>
  <si>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</si>
  <si>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</si>
  <si>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</si>
  <si>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</si>
  <si>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</si>
  <si>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</si>
  <si>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</si>
  <si>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</si>
  <si>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</si>
  <si>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</si>
  <si>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</si>
  <si>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</si>
  <si>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</si>
  <si>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</si>
  <si>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</si>
  <si>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</si>
  <si>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</si>
  <si>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</si>
  <si>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</si>
  <si>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</si>
  <si>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</si>
  <si>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</si>
  <si>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</si>
  <si>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</si>
  <si>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</si>
  <si>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</si>
  <si>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</si>
  <si>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</si>
  <si>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</si>
  <si>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</si>
  <si>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</si>
  <si>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</si>
  <si>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</si>
  <si>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</si>
  <si>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</si>
  <si>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</si>
  <si>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</si>
  <si>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</si>
  <si>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</si>
  <si>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</si>
  <si>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</si>
  <si>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</si>
  <si>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</si>
  <si>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</si>
  <si>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</si>
  <si>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</si>
  <si>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</si>
  <si>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</si>
  <si>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</si>
  <si>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</si>
  <si>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</si>
  <si>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</si>
  <si>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</si>
  <si>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</si>
  <si>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</si>
  <si>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</si>
  <si>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</si>
  <si>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</si>
  <si>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</si>
  <si>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</si>
  <si>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</si>
  <si>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</si>
  <si>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</si>
  <si>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</si>
  <si>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</si>
  <si>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</si>
  <si>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</si>
  <si>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</si>
  <si>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</si>
  <si>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</si>
  <si>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</si>
  <si>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</si>
  <si>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</si>
  <si>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</si>
  <si>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</si>
  <si>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</si>
  <si>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</si>
  <si>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</si>
  <si>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</si>
  <si>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</si>
  <si>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</si>
  <si>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</si>
  <si>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</si>
  <si>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</si>
  <si>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</si>
  <si>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</si>
  <si>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</si>
  <si>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</si>
  <si>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</si>
  <si>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</si>
  <si>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</si>
  <si>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</si>
  <si>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</si>
  <si>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</si>
  <si>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</si>
  <si>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</si>
  <si>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</si>
  <si>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</si>
  <si>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</si>
  <si>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</si>
  <si>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</si>
  <si>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</si>
  <si>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</si>
  <si>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</si>
  <si>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</si>
  <si>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</si>
  <si>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</si>
  <si>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</si>
  <si>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</si>
  <si>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</si>
  <si>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</si>
  <si>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</si>
  <si>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</si>
  <si>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</si>
  <si>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</si>
  <si>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</si>
  <si>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</si>
  <si>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</si>
  <si>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</si>
  <si>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</si>
  <si>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</si>
  <si>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</si>
  <si>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</si>
  <si>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</si>
  <si>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</si>
  <si>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</si>
  <si>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</si>
  <si>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</si>
  <si>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</si>
  <si>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</si>
  <si>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</si>
  <si>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</si>
  <si>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</si>
  <si>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</si>
  <si>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</si>
  <si>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</si>
  <si>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</si>
  <si>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</si>
  <si>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</si>
  <si>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</si>
  <si>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</si>
  <si>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</si>
  <si>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</si>
  <si>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</si>
  <si>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</si>
  <si>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</si>
  <si>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</si>
  <si>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</si>
  <si>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</si>
  <si>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</si>
  <si>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</si>
  <si>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</si>
  <si>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</si>
  <si>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</si>
  <si>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</si>
  <si>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</si>
  <si>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</si>
  <si>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</si>
  <si>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</si>
  <si>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</si>
  <si>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</si>
  <si>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</si>
  <si>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</si>
  <si>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</si>
  <si>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</si>
  <si>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</si>
  <si>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</si>
  <si>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</si>
  <si>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</si>
  <si>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</si>
  <si>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</si>
  <si>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</si>
  <si>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</si>
  <si>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</si>
  <si>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</si>
  <si>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</si>
  <si>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</si>
  <si>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</si>
  <si>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</si>
  <si>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</si>
  <si>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</si>
  <si>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</si>
  <si>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</si>
  <si>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</si>
  <si>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</si>
  <si>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</si>
  <si>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</si>
  <si>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</si>
  <si>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</si>
  <si>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</si>
  <si>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</si>
  <si>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</si>
  <si>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</si>
  <si>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</si>
  <si>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</si>
  <si>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</si>
  <si>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</si>
  <si>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</si>
  <si>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</si>
  <si>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</si>
  <si>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</si>
  <si>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</si>
  <si>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</si>
  <si>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</si>
  <si>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</si>
  <si>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</si>
  <si>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</si>
  <si>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</si>
  <si>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</si>
  <si>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</si>
  <si>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</si>
  <si>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</si>
  <si>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</si>
  <si>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</si>
  <si>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</si>
  <si>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</si>
  <si>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</si>
  <si>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</si>
  <si>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</si>
  <si>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</si>
  <si>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</si>
  <si>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</si>
  <si>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</si>
  <si>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</si>
  <si>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</si>
  <si>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</si>
  <si>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</si>
  <si>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</si>
  <si>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</si>
  <si>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</si>
  <si>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</si>
  <si>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</si>
  <si>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</si>
  <si>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</si>
  <si>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</si>
  <si>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</si>
  <si>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</si>
  <si>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</si>
  <si>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</si>
  <si>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</si>
  <si>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</si>
  <si>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</si>
  <si>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</si>
  <si>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</si>
  <si>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</si>
  <si>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</si>
  <si>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</si>
  <si>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</si>
  <si>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</si>
  <si>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</si>
  <si>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</si>
  <si>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</si>
  <si>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</si>
  <si>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</si>
  <si>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</si>
  <si>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</si>
  <si>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</si>
  <si>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</si>
  <si>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</si>
  <si>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</si>
  <si>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</si>
  <si>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</si>
  <si>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</si>
  <si>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</si>
  <si>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</si>
  <si>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</si>
  <si>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</si>
  <si>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</si>
  <si>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</si>
  <si>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</si>
  <si>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</si>
  <si>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</si>
  <si>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</si>
  <si>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</si>
  <si>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</si>
  <si>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</si>
  <si>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</si>
  <si>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</si>
  <si>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</si>
  <si>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</si>
  <si>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</si>
  <si>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</si>
  <si>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</si>
  <si>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</si>
  <si>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</si>
  <si>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</si>
  <si>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</si>
  <si>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</si>
  <si>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</si>
  <si>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</si>
  <si>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</si>
  <si>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</si>
  <si>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</si>
  <si>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</si>
  <si>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</si>
  <si>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</si>
  <si>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</si>
  <si>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</si>
  <si>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</si>
  <si>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</si>
  <si>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</si>
  <si>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</si>
  <si>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</si>
  <si>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</si>
  <si>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</si>
  <si>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</si>
  <si>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</si>
  <si>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</si>
  <si>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</si>
  <si>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</si>
  <si>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</si>
  <si>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</si>
  <si>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</si>
  <si>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</si>
  <si>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</si>
  <si>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</si>
  <si>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</si>
  <si>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</si>
  <si>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</si>
  <si>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</si>
  <si>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</si>
  <si>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</si>
  <si>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</si>
  <si>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</si>
  <si>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</si>
  <si>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</si>
  <si>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</si>
  <si>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</si>
  <si>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</si>
  <si>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</si>
  <si>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</si>
  <si>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</si>
  <si>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</si>
  <si>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</si>
  <si>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</si>
  <si>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</si>
  <si>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</si>
  <si>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</si>
  <si>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</si>
  <si>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</si>
  <si>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</si>
  <si>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</si>
  <si>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</si>
  <si>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</si>
  <si>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</si>
  <si>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</si>
  <si>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</si>
  <si>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</si>
  <si>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</si>
  <si>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</si>
  <si>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</si>
  <si>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</si>
  <si>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</si>
  <si>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</si>
  <si>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</si>
  <si>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</si>
  <si>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</si>
  <si>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</si>
  <si>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</si>
  <si>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</si>
  <si>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</si>
  <si>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</si>
  <si>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</si>
  <si>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</si>
  <si>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</si>
  <si>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</si>
  <si>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</si>
  <si>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</si>
  <si>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</si>
  <si>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</si>
  <si>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</si>
  <si>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</si>
  <si>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</si>
  <si>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</si>
  <si>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</si>
  <si>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</si>
  <si>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</si>
  <si>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</si>
  <si>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</si>
  <si>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</si>
  <si>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</si>
  <si>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</si>
  <si>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</si>
  <si>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</si>
  <si>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</si>
  <si>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</si>
  <si>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</si>
  <si>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</si>
  <si>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</si>
  <si>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</si>
  <si>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</si>
  <si>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</si>
  <si>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</si>
  <si>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</si>
  <si>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</si>
  <si>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</si>
  <si>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</si>
  <si>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</si>
  <si>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</si>
  <si>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</si>
  <si>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</si>
  <si>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</si>
  <si>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</si>
  <si>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</si>
  <si>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</si>
  <si>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</si>
  <si>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</si>
  <si>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</si>
  <si>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</si>
  <si>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</si>
  <si>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</si>
  <si>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</si>
  <si>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</si>
  <si>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</si>
  <si>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</si>
  <si>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</si>
  <si>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</si>
  <si>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</si>
  <si>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</si>
  <si>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</si>
  <si>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</si>
  <si>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</si>
  <si>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</si>
  <si>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</si>
  <si>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</si>
  <si>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</si>
  <si>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</si>
  <si>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</si>
  <si>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</si>
  <si>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</si>
  <si>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</si>
  <si>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</si>
  <si>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</si>
  <si>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</si>
  <si>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</si>
  <si>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</si>
  <si>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</si>
  <si>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</si>
  <si>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</si>
  <si>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</si>
  <si>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</si>
  <si>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</si>
  <si>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</si>
  <si>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</si>
  <si>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</si>
  <si>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</si>
  <si>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</si>
  <si>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</si>
  <si>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</si>
  <si>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</si>
  <si>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</si>
  <si>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</si>
  <si>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</si>
  <si>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</si>
  <si>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</si>
  <si>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</si>
  <si>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</si>
  <si>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</si>
  <si>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</si>
  <si>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</si>
  <si>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</si>
  <si>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</si>
  <si>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</si>
  <si>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</si>
  <si>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</si>
  <si>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</si>
  <si>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</si>
  <si>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</si>
  <si>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</si>
  <si>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</si>
  <si>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</si>
  <si>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</si>
  <si>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</si>
  <si>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</si>
  <si>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</si>
  <si>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</si>
  <si>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</si>
  <si>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</si>
  <si>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</si>
  <si>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</si>
  <si>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</si>
  <si>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</si>
  <si>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</si>
  <si>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</si>
  <si>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</si>
  <si>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</si>
  <si>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</si>
  <si>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</si>
  <si>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</si>
  <si>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</si>
  <si>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</si>
  <si>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</si>
  <si>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</si>
  <si>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</si>
  <si>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</si>
  <si>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</si>
  <si>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</si>
  <si>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</si>
  <si>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</si>
  <si>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</si>
  <si>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</si>
  <si>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</si>
  <si>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</si>
  <si>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</si>
  <si>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</si>
  <si>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</si>
  <si>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</si>
  <si>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</si>
  <si>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</si>
  <si>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</si>
  <si>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</si>
  <si>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</si>
  <si>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</si>
  <si>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</si>
  <si>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</si>
  <si>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</si>
  <si>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</si>
  <si>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</si>
  <si>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</si>
  <si>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</si>
  <si>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</si>
  <si>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</si>
  <si>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</si>
  <si>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</si>
  <si>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</si>
  <si>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</si>
  <si>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</si>
  <si>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</si>
  <si>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</si>
  <si>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</si>
  <si>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</si>
  <si>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</si>
  <si>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</si>
  <si>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</si>
  <si>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</si>
  <si>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</si>
  <si>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</si>
  <si>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</si>
  <si>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</si>
  <si>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</si>
  <si>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</si>
  <si>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</si>
  <si>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</si>
  <si>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</si>
  <si>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</si>
  <si>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</si>
  <si>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</si>
  <si>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</si>
  <si>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</si>
  <si>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</si>
  <si>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</si>
  <si>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</si>
  <si>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</si>
  <si>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</si>
  <si>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</si>
  <si>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</si>
  <si>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</si>
  <si>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</si>
  <si>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</si>
  <si>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</si>
  <si>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</si>
  <si>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</si>
  <si>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</si>
  <si>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</si>
  <si>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</si>
  <si>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</si>
  <si>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</si>
  <si>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</si>
  <si>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</si>
  <si>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</si>
  <si>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</si>
  <si>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</si>
  <si>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</si>
  <si>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</si>
  <si>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</si>
  <si>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</si>
  <si>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</si>
  <si>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</si>
  <si>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</si>
  <si>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</si>
  <si>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</si>
  <si>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</si>
  <si>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</si>
  <si>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</si>
  <si>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</si>
  <si>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</si>
  <si>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</si>
  <si>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</si>
  <si>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</si>
  <si>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</si>
  <si>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</si>
  <si>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</si>
  <si>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</si>
  <si>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</si>
  <si>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</si>
  <si>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</si>
  <si>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</si>
  <si>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</si>
  <si>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</si>
  <si>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</si>
  <si>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</si>
  <si>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</si>
  <si>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</si>
  <si>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</si>
  <si>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</si>
  <si>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</si>
  <si>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</si>
  <si>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</si>
  <si>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</si>
  <si>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</si>
  <si>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</si>
  <si>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</si>
  <si>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</si>
  <si>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</si>
  <si>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</si>
  <si>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</si>
  <si>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</si>
  <si>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</si>
  <si>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</si>
  <si>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</si>
  <si>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</si>
  <si>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</si>
  <si>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</si>
  <si>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</si>
  <si>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</si>
  <si>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</si>
  <si>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</si>
  <si>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</si>
  <si>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</si>
  <si>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</si>
  <si>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</si>
  <si>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</si>
  <si>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</si>
  <si>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</si>
  <si>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</si>
  <si>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</si>
  <si>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</si>
  <si>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</si>
  <si>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</si>
  <si>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</si>
  <si>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</si>
  <si>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</si>
  <si>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</si>
  <si>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</si>
  <si>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</si>
  <si>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</si>
  <si>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</si>
  <si>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</si>
  <si>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</si>
  <si>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</si>
  <si>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</si>
  <si>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</si>
  <si>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</si>
  <si>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</si>
  <si>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</si>
  <si>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</si>
  <si>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</si>
  <si>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</si>
  <si>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</si>
  <si>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</si>
  <si>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</si>
  <si>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</si>
  <si>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</si>
  <si>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</si>
  <si>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</si>
  <si>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</si>
  <si>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</si>
  <si>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</si>
  <si>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</si>
  <si>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</si>
  <si>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</si>
  <si>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</si>
  <si>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</si>
  <si>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</si>
  <si>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</si>
  <si>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</si>
  <si>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</si>
  <si>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</si>
  <si>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</si>
  <si>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</si>
  <si>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</si>
  <si>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</si>
  <si>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</si>
  <si>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</si>
  <si>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</si>
  <si>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</si>
  <si>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</si>
  <si>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</si>
  <si>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</si>
  <si>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</si>
  <si>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</si>
  <si>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</si>
  <si>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</si>
  <si>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</si>
  <si>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</si>
  <si>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</si>
  <si>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</si>
  <si>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</si>
  <si>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</si>
  <si>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</si>
  <si>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</si>
  <si>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</si>
  <si>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</si>
  <si>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</si>
  <si>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</si>
  <si>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</si>
  <si>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</si>
  <si>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</si>
  <si>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</si>
  <si>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</si>
  <si>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</si>
  <si>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</si>
  <si>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</si>
  <si>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</si>
  <si>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</si>
  <si>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</si>
  <si>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</si>
  <si>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</si>
  <si>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</si>
  <si>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</si>
  <si>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</si>
  <si>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</si>
  <si>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</si>
  <si>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</si>
  <si>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</si>
  <si>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</si>
  <si>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</si>
  <si>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</si>
  <si>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</si>
  <si>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</si>
  <si>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</si>
  <si>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</si>
  <si>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</si>
  <si>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</si>
  <si>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</si>
  <si>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</si>
  <si>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</si>
  <si>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</si>
  <si>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</si>
  <si>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</si>
  <si>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</si>
  <si>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</si>
  <si>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</si>
  <si>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</si>
  <si>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</si>
  <si>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</si>
  <si>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</si>
  <si>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</si>
  <si>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</si>
  <si>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</si>
  <si>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</si>
  <si>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</si>
  <si>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</si>
  <si>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</si>
  <si>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</si>
  <si>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</si>
  <si>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</si>
  <si>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</si>
  <si>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</si>
  <si>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</si>
  <si>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</si>
  <si>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</si>
  <si>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</si>
  <si>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</si>
  <si>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</si>
  <si>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</si>
  <si>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</si>
  <si>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</si>
  <si>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</si>
  <si>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</si>
  <si>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</si>
  <si>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</si>
  <si>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</si>
  <si>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</si>
  <si>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</si>
  <si>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</si>
  <si>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</si>
  <si>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</si>
  <si>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</si>
  <si>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</si>
  <si>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</si>
  <si>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</si>
  <si>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</si>
  <si>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</si>
  <si>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</si>
  <si>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</si>
  <si>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</si>
  <si>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</si>
  <si>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</si>
  <si>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</si>
  <si>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</si>
  <si>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</si>
  <si>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</si>
  <si>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</si>
  <si>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</si>
  <si>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</si>
  <si>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</si>
  <si>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</si>
  <si>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</si>
  <si>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</si>
  <si>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</si>
  <si>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</si>
  <si>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</si>
  <si>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</si>
  <si>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</si>
  <si>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</si>
  <si>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</si>
  <si>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</si>
  <si>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</si>
  <si>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</si>
  <si>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</si>
  <si>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</si>
  <si>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</si>
  <si>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</si>
  <si>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</si>
  <si>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</si>
  <si>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</si>
  <si>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</si>
  <si>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</si>
  <si>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</si>
  <si>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</si>
  <si>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</si>
  <si>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</si>
  <si>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</si>
  <si>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</si>
  <si>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</si>
  <si>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</si>
  <si>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</si>
  <si>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</si>
  <si>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</si>
  <si>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</si>
  <si>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</si>
  <si>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</si>
  <si>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</si>
  <si>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</si>
  <si>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</si>
  <si>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</si>
  <si>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</si>
  <si>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</si>
  <si>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</si>
  <si>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</si>
  <si>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</si>
  <si>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</si>
  <si>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</si>
  <si>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</si>
  <si>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</si>
  <si>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</si>
  <si>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</si>
  <si>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</si>
  <si>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</si>
  <si>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</si>
  <si>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</si>
  <si>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</si>
  <si>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</si>
  <si>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</si>
  <si>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</si>
  <si>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</si>
  <si>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</si>
  <si>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</si>
  <si>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</si>
  <si>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</si>
  <si>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</si>
  <si>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</si>
  <si>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</si>
  <si>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</si>
  <si>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</si>
  <si>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</si>
  <si>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</si>
  <si>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</si>
  <si>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</si>
  <si>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</si>
  <si>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</si>
  <si>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</si>
  <si>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</si>
  <si>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</si>
  <si>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</si>
  <si>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</si>
  <si>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</si>
  <si>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</si>
  <si>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</si>
  <si>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</si>
  <si>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</si>
  <si>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</si>
  <si>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</si>
  <si>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</si>
  <si>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</si>
  <si>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</si>
  <si>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</si>
  <si>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</si>
  <si>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</si>
  <si>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</si>
  <si>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</si>
  <si>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</si>
  <si>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</si>
  <si>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</si>
  <si>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</si>
  <si>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</si>
  <si>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</si>
  <si>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</si>
  <si>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</si>
  <si>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</si>
  <si>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</si>
  <si>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</si>
  <si>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</si>
  <si>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</si>
  <si>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</si>
  <si>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</si>
  <si>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</si>
  <si>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</si>
  <si>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</si>
  <si>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</si>
  <si>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</si>
  <si>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</si>
  <si>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</si>
  <si>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</si>
  <si>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</si>
  <si>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</si>
  <si>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</si>
  <si>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</si>
  <si>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</si>
  <si>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</si>
  <si>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</si>
  <si>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</si>
  <si>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</si>
  <si>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</si>
  <si>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</si>
  <si>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</si>
  <si>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</si>
  <si>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</si>
  <si>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</si>
  <si>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</si>
  <si>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</si>
  <si>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</si>
  <si>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</si>
  <si>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</si>
  <si>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</si>
  <si>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</si>
  <si>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</si>
  <si>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</si>
  <si>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</si>
  <si>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</si>
  <si>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</si>
  <si>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</si>
  <si>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</si>
  <si>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</si>
  <si>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</si>
  <si>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</si>
  <si>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</si>
  <si>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</si>
  <si>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</si>
  <si>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</si>
  <si>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</si>
  <si>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</si>
  <si>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</si>
  <si>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</si>
  <si>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</si>
  <si>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</si>
  <si>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</si>
  <si>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</si>
  <si>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</si>
  <si>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</si>
  <si>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</si>
  <si>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</si>
  <si>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</si>
  <si>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</si>
  <si>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</si>
  <si>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</si>
  <si>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</si>
  <si>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</si>
  <si>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</si>
  <si>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</si>
  <si>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</si>
  <si>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</si>
  <si>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</si>
  <si>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</si>
  <si>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</si>
  <si>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</si>
  <si>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</si>
  <si>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</si>
  <si>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</si>
  <si>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</si>
  <si>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</si>
  <si>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</si>
  <si>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</si>
  <si>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</si>
  <si>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</si>
  <si>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</si>
  <si>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</si>
  <si>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</si>
  <si>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</si>
  <si>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</si>
  <si>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</si>
  <si>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</si>
  <si>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</si>
  <si>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</si>
  <si>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</si>
  <si>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</si>
  <si>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</si>
  <si>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</si>
  <si>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</si>
  <si>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</si>
  <si>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</si>
  <si>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</si>
  <si>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</si>
  <si>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</si>
  <si>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</si>
  <si>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</si>
  <si>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</si>
  <si>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</si>
  <si>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</si>
  <si>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</si>
  <si>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</si>
  <si>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</si>
  <si>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</si>
  <si>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</si>
  <si>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</si>
  <si>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</si>
  <si>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</si>
  <si>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</si>
  <si>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</si>
  <si>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</si>
  <si>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</si>
  <si>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</si>
  <si>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</si>
  <si>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</si>
  <si>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</si>
  <si>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</si>
  <si>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</si>
  <si>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</si>
  <si>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</si>
  <si>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</si>
  <si>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</si>
  <si>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</si>
  <si>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</si>
  <si>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</si>
  <si>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</si>
  <si>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</si>
  <si>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</si>
  <si>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</si>
  <si>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</si>
  <si>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</si>
  <si>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</si>
  <si>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</si>
  <si>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</si>
  <si>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</si>
  <si>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</si>
  <si>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</si>
  <si>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</si>
  <si>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</si>
  <si>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</si>
  <si>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</si>
  <si>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</si>
  <si>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</si>
  <si>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</si>
  <si>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</si>
  <si>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</si>
  <si>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</si>
  <si>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</si>
  <si>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</si>
  <si>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</si>
  <si>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</si>
  <si>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</si>
  <si>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</si>
  <si>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</si>
  <si>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</si>
  <si>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</si>
  <si>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</si>
  <si>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</si>
  <si>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</si>
  <si>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</si>
  <si>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</si>
  <si>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</si>
  <si>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</si>
  <si>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</si>
  <si>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</si>
  <si>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</si>
  <si>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</si>
  <si>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</si>
  <si>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</si>
  <si>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</si>
  <si>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</si>
  <si>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</si>
  <si>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</si>
  <si>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</si>
  <si>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</si>
  <si>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</si>
  <si>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</si>
  <si>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</si>
  <si>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</si>
  <si>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</si>
  <si>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</si>
  <si>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</si>
  <si>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</si>
  <si>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</si>
  <si>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</si>
  <si>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</si>
  <si>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</si>
  <si>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</si>
  <si>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</si>
  <si>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</si>
  <si>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</si>
  <si>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</si>
  <si>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</si>
  <si>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</si>
  <si>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</si>
  <si>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</si>
  <si>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</si>
  <si>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</si>
  <si>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</si>
  <si>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</si>
  <si>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</si>
  <si>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</si>
  <si>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</si>
  <si>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</si>
  <si>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</si>
  <si>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</si>
  <si>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</si>
  <si>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</si>
  <si>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</si>
  <si>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</si>
  <si>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</si>
  <si>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</si>
  <si>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</si>
  <si>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</si>
  <si>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</si>
  <si>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</si>
  <si>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</si>
  <si>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</si>
  <si>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</si>
  <si>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</si>
  <si>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</si>
  <si>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</si>
  <si>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</si>
  <si>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</si>
  <si>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</si>
  <si>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</si>
  <si>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</si>
  <si>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</si>
  <si>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</si>
  <si>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</si>
  <si>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</si>
  <si>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</si>
  <si>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</si>
  <si>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</si>
  <si>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</si>
  <si>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</si>
  <si>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</si>
  <si>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</si>
  <si>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</si>
  <si>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</si>
  <si>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</si>
  <si>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</si>
  <si>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</si>
  <si>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</si>
  <si>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</si>
  <si>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</si>
  <si>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</si>
  <si>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</si>
  <si>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</si>
  <si>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</si>
  <si>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</si>
  <si>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</si>
  <si>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</si>
  <si>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</si>
  <si>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</si>
  <si>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</si>
  <si>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</si>
  <si>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</si>
  <si>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</si>
  <si>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</si>
  <si>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</si>
  <si>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</si>
  <si>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</si>
  <si>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</si>
  <si>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</si>
  <si>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</si>
  <si>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</si>
  <si>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</si>
  <si>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</si>
  <si>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</si>
  <si>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</si>
  <si>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</si>
  <si>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</si>
  <si>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</si>
  <si>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</si>
  <si>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</si>
  <si>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</si>
  <si>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</si>
  <si>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</si>
  <si>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</si>
  <si>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</si>
  <si>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</si>
  <si>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</si>
  <si>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</si>
  <si>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</si>
  <si>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</si>
  <si>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</si>
  <si>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</si>
  <si>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</si>
  <si>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</si>
  <si>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</si>
  <si>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</si>
  <si>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</si>
  <si>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</si>
  <si>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</si>
  <si>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</si>
  <si>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</si>
  <si>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</si>
  <si>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</si>
  <si>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</si>
  <si>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</si>
  <si>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</si>
  <si>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</si>
  <si>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</si>
  <si>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</si>
  <si>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</si>
  <si>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</si>
  <si>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</si>
  <si>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</si>
  <si>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</si>
  <si>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</si>
  <si>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</si>
  <si>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</si>
  <si>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</si>
  <si>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</si>
  <si>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</si>
  <si>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</si>
  <si>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</si>
  <si>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</si>
  <si>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</si>
  <si>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</si>
  <si>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</si>
  <si>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</si>
  <si>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</si>
  <si>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</si>
  <si>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</si>
  <si>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</si>
  <si>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</si>
  <si>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</si>
  <si>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</si>
  <si>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</si>
  <si>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</si>
  <si>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</si>
  <si>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</si>
  <si>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</si>
  <si>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</si>
  <si>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</si>
  <si>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</si>
  <si>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</si>
  <si>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</si>
  <si>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</si>
  <si>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</si>
  <si>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</si>
  <si>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</si>
  <si>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</si>
  <si>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</si>
  <si>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</si>
  <si>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</si>
  <si>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</si>
  <si>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</si>
  <si>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</si>
  <si>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</si>
  <si>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</si>
  <si>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</si>
  <si>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</si>
  <si>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</si>
  <si>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</si>
  <si>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</si>
  <si>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</si>
  <si>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</si>
  <si>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</si>
  <si>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</si>
  <si>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</si>
  <si>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</si>
  <si>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</si>
  <si>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</si>
  <si>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</si>
  <si>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</si>
  <si>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</si>
  <si>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</si>
  <si>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</si>
  <si>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</si>
  <si>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</si>
  <si>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</si>
  <si>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</si>
  <si>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</si>
  <si>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</si>
  <si>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</si>
  <si>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</si>
  <si>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</si>
  <si>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</si>
  <si>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</si>
  <si>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</si>
  <si>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</si>
  <si>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</si>
  <si>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</si>
  <si>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</si>
  <si>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</si>
  <si>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</si>
  <si>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</si>
  <si>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</si>
  <si>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</si>
  <si>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</si>
  <si>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</si>
  <si>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</si>
  <si>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</si>
  <si>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</si>
  <si>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</si>
  <si>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</si>
  <si>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</si>
  <si>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</si>
  <si>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</si>
  <si>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</si>
  <si>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</si>
  <si>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</si>
  <si>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</si>
  <si>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</si>
  <si>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</si>
  <si>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</si>
  <si>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</si>
  <si>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</si>
  <si>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</si>
  <si>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</si>
  <si>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</si>
  <si>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</si>
  <si>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</si>
  <si>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</si>
  <si>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</si>
  <si>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</si>
  <si>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</si>
  <si>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</si>
  <si>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</si>
  <si>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</si>
  <si>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</si>
  <si>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</si>
  <si>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</si>
  <si>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</si>
  <si>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</si>
  <si>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</si>
  <si>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</si>
  <si>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</si>
  <si>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</si>
  <si>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</si>
  <si>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</si>
  <si>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</si>
  <si>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</si>
  <si>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</si>
  <si>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</si>
  <si>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</si>
  <si>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</si>
  <si>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</si>
  <si>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</si>
  <si>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</si>
  <si>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</si>
  <si>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</si>
  <si>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</si>
  <si>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</si>
  <si>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</si>
  <si>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</si>
  <si>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</si>
  <si>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</si>
  <si>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</si>
  <si>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</si>
  <si>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</si>
  <si>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</si>
  <si>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</si>
  <si>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</si>
  <si>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</si>
  <si>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</si>
  <si>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</si>
  <si>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</si>
  <si>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</si>
  <si>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</si>
  <si>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</si>
  <si>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</si>
  <si>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</si>
  <si>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</si>
  <si>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</si>
  <si>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</si>
  <si>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</si>
  <si>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</si>
  <si>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</si>
  <si>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</si>
  <si>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</si>
  <si>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</si>
  <si>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</si>
  <si>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</si>
  <si>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</si>
  <si>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</si>
  <si>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</si>
  <si>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</si>
  <si>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</si>
  <si>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</si>
  <si>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</si>
  <si>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</si>
  <si>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</si>
  <si>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</si>
  <si>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</si>
  <si>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</si>
  <si>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</si>
  <si>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</si>
  <si>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</si>
  <si>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</si>
  <si>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</si>
  <si>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</si>
  <si>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</si>
  <si>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</si>
  <si>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</si>
  <si>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</si>
  <si>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</si>
  <si>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</si>
  <si>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</si>
  <si>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</si>
  <si>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</si>
  <si>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</si>
  <si>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</si>
  <si>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</si>
  <si>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</si>
  <si>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</si>
  <si>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</si>
  <si>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</si>
  <si>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</si>
  <si>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</si>
  <si>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</si>
  <si>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</si>
  <si>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</si>
  <si>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</si>
  <si>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</si>
  <si>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</si>
  <si>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</si>
  <si>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</si>
  <si>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</si>
  <si>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</si>
  <si>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</si>
  <si>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</si>
  <si>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</si>
  <si>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</si>
  <si>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</si>
  <si>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</si>
  <si>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</si>
  <si>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</si>
  <si>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</si>
  <si>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</si>
  <si>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</si>
  <si>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</si>
  <si>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</si>
  <si>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</si>
  <si>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</si>
  <si>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</si>
  <si>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</si>
  <si>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</si>
  <si>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</si>
  <si>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</si>
  <si>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</si>
  <si>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</si>
  <si>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</si>
  <si>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</si>
  <si>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</si>
  <si>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</si>
  <si>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</si>
  <si>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</si>
  <si>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</si>
  <si>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</si>
  <si>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</si>
  <si>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</si>
  <si>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</si>
  <si>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</si>
  <si>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</si>
  <si>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</si>
  <si>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</si>
  <si>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</si>
  <si>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</si>
  <si>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</si>
  <si>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</si>
  <si>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</si>
  <si>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</si>
  <si>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</si>
  <si>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</si>
  <si>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</si>
  <si>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</si>
  <si>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</si>
  <si>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</si>
  <si>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</si>
  <si>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</si>
  <si>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</si>
  <si>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</si>
  <si>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</si>
  <si>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</si>
  <si>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</si>
  <si>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</si>
  <si>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</si>
  <si>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</si>
  <si>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</si>
  <si>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</si>
  <si>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</si>
  <si>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</si>
  <si>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</si>
  <si>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</si>
  <si>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</si>
  <si>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</si>
  <si>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</si>
  <si>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</si>
  <si>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</si>
  <si>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</si>
  <si>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</si>
  <si>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</si>
  <si>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</si>
  <si>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</si>
  <si>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</si>
  <si>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</si>
  <si>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</si>
  <si>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</si>
  <si>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</si>
  <si>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</si>
  <si>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</si>
  <si>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</si>
  <si>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</si>
  <si>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</si>
  <si>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</si>
  <si>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</si>
  <si>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</si>
  <si>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</si>
  <si>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</si>
  <si>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</si>
  <si>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</si>
  <si>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</si>
  <si>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</si>
  <si>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</si>
  <si>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</si>
  <si>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</si>
  <si>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</si>
  <si>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</si>
  <si>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</si>
  <si>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</si>
  <si>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</si>
  <si>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</si>
  <si>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</si>
  <si>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</si>
  <si>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</si>
  <si>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</si>
  <si>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</si>
  <si>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</si>
  <si>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</si>
  <si>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</si>
  <si>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</si>
  <si>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</si>
  <si>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</si>
  <si>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</si>
  <si>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</si>
  <si>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</si>
  <si>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</si>
  <si>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</si>
  <si>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</si>
  <si>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</si>
  <si>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</si>
  <si>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</si>
  <si>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</si>
  <si>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</si>
  <si>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</si>
  <si>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</si>
  <si>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</si>
  <si>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</si>
  <si>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</si>
  <si>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</si>
  <si>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</si>
  <si>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</si>
  <si>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</si>
  <si>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</si>
  <si>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</si>
  <si>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</si>
  <si>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</si>
  <si>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</si>
  <si>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</si>
  <si>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</si>
  <si>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</si>
  <si>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</si>
  <si>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</si>
  <si>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</si>
  <si>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</si>
  <si>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</si>
  <si>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</si>
  <si>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</si>
  <si>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</si>
  <si>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</si>
  <si>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</si>
  <si>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</si>
  <si>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</si>
  <si>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</si>
  <si>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</si>
  <si>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</si>
  <si>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</si>
  <si>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</si>
  <si>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</si>
  <si>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</si>
  <si>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</si>
  <si>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</si>
  <si>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</si>
  <si>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</si>
  <si>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</si>
  <si>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</si>
  <si>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</si>
  <si>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</si>
  <si>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</si>
  <si>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</si>
  <si>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</si>
  <si>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</si>
  <si>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</si>
  <si>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</si>
  <si>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</si>
  <si>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</si>
  <si>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</si>
  <si>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</si>
  <si>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</si>
  <si>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</si>
  <si>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</si>
  <si>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</si>
  <si>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</si>
  <si>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</si>
  <si>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</si>
  <si>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</si>
  <si>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</si>
  <si>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</si>
  <si>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</si>
  <si>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</si>
  <si>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</si>
  <si>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</si>
  <si>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</si>
  <si>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</si>
  <si>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</si>
  <si>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</si>
  <si>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</si>
  <si>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</si>
  <si>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</si>
  <si>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</si>
  <si>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</si>
  <si>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</si>
  <si>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</si>
  <si>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</si>
  <si>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</si>
  <si>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</si>
  <si>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</si>
  <si>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</si>
  <si>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</si>
  <si>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</si>
  <si>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</si>
  <si>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</si>
  <si>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</si>
  <si>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</si>
  <si>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</si>
  <si>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</si>
  <si>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</si>
  <si>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</si>
  <si>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</si>
  <si>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</si>
  <si>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</si>
  <si>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</si>
  <si>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</si>
  <si>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</si>
  <si>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</si>
  <si>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</si>
  <si>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</si>
  <si>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</si>
  <si>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</si>
  <si>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</si>
  <si>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</si>
  <si>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</si>
  <si>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</si>
  <si>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</si>
  <si>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</si>
  <si>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</si>
  <si>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</si>
  <si>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</si>
  <si>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</si>
  <si>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</si>
  <si>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</si>
  <si>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</si>
  <si>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</si>
  <si>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</si>
  <si>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</si>
  <si>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</si>
  <si>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</si>
  <si>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</si>
  <si>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</si>
  <si>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</si>
  <si>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</si>
  <si>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</si>
  <si>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</si>
  <si>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</si>
  <si>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</si>
  <si>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</si>
  <si>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</si>
  <si>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</si>
  <si>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</si>
  <si>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</si>
  <si>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</si>
  <si>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</si>
  <si>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</si>
  <si>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</si>
  <si>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</si>
  <si>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</si>
  <si>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</si>
  <si>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</si>
  <si>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</si>
  <si>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</si>
  <si>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</si>
  <si>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</si>
  <si>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</si>
  <si>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</si>
  <si>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</si>
  <si>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</si>
  <si>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</si>
  <si>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</si>
  <si>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</si>
  <si>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</si>
  <si>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</si>
  <si>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</si>
  <si>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</si>
  <si>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</si>
  <si>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</si>
  <si>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</si>
  <si>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</si>
  <si>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</si>
  <si>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</si>
  <si>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</si>
  <si>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</si>
  <si>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</si>
  <si>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</si>
  <si>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</si>
  <si>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</si>
  <si>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</si>
  <si>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</si>
  <si>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</si>
  <si>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</si>
  <si>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</si>
  <si>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</si>
  <si>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</si>
  <si>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</si>
  <si>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</si>
  <si>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</si>
  <si>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</si>
  <si>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</si>
  <si>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</si>
  <si>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</si>
  <si>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</si>
  <si>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</si>
  <si>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</si>
  <si>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</si>
  <si>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</si>
  <si>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</si>
  <si>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</si>
  <si>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</si>
  <si>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</si>
  <si>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</si>
  <si>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</si>
  <si>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</si>
  <si>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</si>
  <si>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</si>
  <si>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</si>
  <si>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</si>
  <si>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</si>
  <si>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</si>
  <si>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</si>
  <si>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</si>
  <si>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</si>
  <si>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</si>
  <si>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</si>
  <si>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</si>
  <si>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</si>
  <si>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</si>
  <si>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</si>
  <si>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</si>
  <si>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</si>
  <si>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</si>
  <si>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</si>
  <si>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</si>
  <si>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</si>
  <si>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</si>
  <si>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</si>
  <si>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</si>
  <si>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</si>
  <si>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</si>
  <si>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</si>
  <si>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</si>
  <si>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</si>
  <si>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</si>
  <si>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</si>
  <si>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</si>
  <si>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</si>
  <si>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</si>
  <si>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</si>
  <si>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</si>
  <si>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</si>
  <si>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</si>
  <si>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</si>
  <si>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</si>
  <si>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</si>
  <si>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</si>
  <si>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</si>
  <si>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</si>
  <si>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</si>
  <si>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</si>
  <si>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</si>
  <si>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</si>
  <si>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</si>
  <si>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</si>
  <si>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</si>
  <si>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</si>
  <si>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</si>
  <si>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</si>
  <si>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</si>
  <si>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</si>
  <si>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</si>
  <si>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</si>
  <si>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</si>
  <si>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</si>
  <si>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</si>
  <si>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</si>
  <si>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</si>
  <si>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</si>
  <si>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</si>
  <si>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</si>
  <si>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</si>
  <si>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</si>
  <si>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</si>
  <si>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</si>
  <si>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</si>
  <si>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</si>
  <si>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</si>
  <si>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</si>
  <si>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</si>
  <si>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</si>
  <si>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</si>
  <si>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</si>
  <si>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</si>
  <si>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</si>
  <si>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</si>
  <si>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</si>
  <si>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</si>
  <si>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</si>
  <si>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</si>
  <si>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</si>
  <si>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</si>
  <si>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</si>
  <si>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</si>
  <si>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</si>
  <si>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</si>
  <si>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</si>
  <si>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</si>
  <si>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</si>
  <si>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</si>
  <si>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</si>
  <si>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</si>
  <si>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</si>
  <si>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</si>
  <si>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</si>
  <si>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</si>
  <si>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</si>
  <si>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</si>
  <si>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</si>
  <si>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</si>
  <si>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</si>
  <si>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</si>
  <si>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</si>
  <si>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</si>
  <si>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</si>
  <si>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</si>
  <si>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</si>
  <si>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</si>
  <si>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</si>
  <si>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</si>
  <si>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</si>
  <si>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</si>
  <si>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</si>
  <si>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</si>
  <si>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</si>
  <si>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</si>
  <si>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</si>
  <si>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</si>
  <si>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</si>
  <si>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</si>
  <si>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</si>
  <si>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</si>
  <si>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</si>
  <si>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</si>
  <si>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</si>
  <si>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</si>
  <si>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</si>
  <si>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</si>
  <si>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</si>
  <si>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</si>
  <si>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</si>
  <si>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</si>
  <si>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</si>
  <si>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</si>
  <si>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</si>
  <si>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</si>
  <si>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</si>
  <si>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</si>
  <si>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</si>
  <si>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</si>
  <si>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</si>
  <si>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</si>
  <si>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</si>
  <si>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</si>
  <si>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</si>
  <si>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</si>
  <si>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</si>
  <si>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</si>
  <si>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</si>
  <si>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</si>
  <si>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</si>
  <si>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</si>
  <si>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</si>
  <si>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</si>
  <si>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</si>
  <si>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</si>
  <si>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</si>
  <si>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</si>
  <si>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</si>
  <si>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</si>
  <si>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</si>
  <si>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</si>
  <si>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</si>
  <si>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</si>
  <si>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</si>
  <si>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</si>
  <si>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</si>
  <si>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</si>
  <si>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</si>
  <si>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</si>
  <si>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</si>
  <si>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</si>
  <si>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</si>
  <si>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</si>
  <si>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</si>
  <si>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</si>
  <si>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</si>
  <si>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</si>
  <si>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</si>
  <si>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</si>
  <si>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</si>
  <si>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</si>
  <si>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</si>
  <si>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</si>
  <si>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</si>
  <si>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</si>
  <si>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</si>
  <si>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</si>
  <si>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</si>
  <si>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</si>
  <si>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</si>
  <si>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</si>
  <si>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</si>
  <si>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</si>
  <si>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</si>
  <si>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</si>
  <si>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</si>
  <si>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</si>
  <si>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</si>
  <si>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</si>
  <si>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</si>
  <si>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</si>
  <si>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</si>
  <si>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</si>
  <si>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</si>
  <si>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</si>
  <si>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</si>
  <si>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</si>
  <si>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</si>
  <si>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</si>
  <si>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</si>
  <si>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</si>
  <si>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</si>
  <si>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</si>
  <si>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</si>
  <si>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</si>
  <si>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</si>
  <si>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</si>
  <si>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</si>
  <si>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</si>
  <si>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</si>
  <si>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</si>
  <si>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</si>
  <si>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</si>
  <si>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</si>
  <si>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</si>
  <si>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</si>
  <si>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</si>
  <si>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</si>
  <si>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</si>
  <si>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</si>
  <si>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</si>
  <si>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</si>
  <si>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</si>
  <si>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</si>
  <si>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</si>
  <si>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</si>
  <si>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</si>
  <si>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</si>
  <si>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</si>
  <si>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</si>
  <si>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</si>
  <si>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</si>
  <si>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</si>
  <si>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</si>
  <si>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</si>
  <si>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</si>
  <si>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</si>
  <si>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</si>
  <si>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</si>
  <si>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</si>
  <si>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</si>
  <si>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</si>
  <si>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</si>
  <si>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</si>
  <si>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</si>
  <si>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</si>
  <si>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</si>
  <si>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</si>
  <si>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</si>
  <si>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</si>
  <si>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</si>
  <si>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</si>
  <si>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</si>
  <si>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</si>
  <si>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</si>
  <si>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</si>
  <si>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</si>
  <si>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</si>
  <si>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</si>
  <si>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</si>
  <si>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</si>
  <si>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</si>
  <si>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</si>
  <si>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</si>
  <si>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</si>
  <si>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</si>
  <si>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</si>
  <si>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</si>
  <si>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</si>
  <si>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</si>
  <si>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</si>
  <si>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</si>
  <si>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</si>
  <si>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</si>
  <si>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</si>
  <si>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</si>
  <si>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</si>
  <si>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</si>
  <si>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</si>
  <si>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</si>
  <si>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</si>
  <si>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</si>
  <si>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</si>
  <si>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</si>
  <si>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</si>
  <si>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</si>
  <si>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</si>
  <si>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</si>
  <si>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</si>
  <si>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</si>
  <si>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</si>
  <si>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</si>
  <si>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</si>
  <si>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</si>
  <si>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</si>
  <si>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</si>
  <si>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</si>
  <si>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</si>
  <si>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</si>
  <si>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</si>
  <si>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</si>
  <si>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</si>
  <si>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</si>
  <si>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</si>
  <si>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</si>
  <si>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</si>
  <si>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</si>
  <si>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</si>
  <si>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</si>
  <si>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</si>
  <si>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</si>
  <si>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</si>
  <si>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</si>
  <si>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</si>
  <si>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</si>
  <si>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</si>
  <si>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</si>
  <si>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</si>
  <si>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</si>
  <si>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</si>
  <si>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</si>
  <si>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</si>
  <si>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</si>
  <si>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</si>
  <si>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</si>
  <si>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</si>
  <si>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</si>
  <si>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</si>
  <si>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</si>
  <si>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</si>
  <si>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</si>
  <si>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</si>
  <si>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</si>
  <si>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</si>
  <si>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</si>
  <si>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</si>
  <si>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</si>
  <si>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</si>
  <si>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</si>
  <si>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</si>
  <si>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</si>
  <si>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</si>
  <si>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</si>
  <si>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</si>
  <si>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</si>
  <si>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</si>
  <si>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</si>
  <si>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</si>
  <si>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</si>
  <si>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</si>
  <si>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</si>
  <si>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</si>
  <si>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</si>
  <si>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</si>
  <si>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</si>
  <si>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</si>
  <si>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</si>
  <si>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</si>
  <si>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</si>
  <si>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</si>
  <si>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</si>
  <si>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</si>
  <si>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</si>
  <si>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</si>
  <si>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</si>
  <si>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</si>
  <si>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</si>
  <si>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</si>
  <si>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</si>
  <si>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</si>
  <si>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</si>
  <si>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</si>
  <si>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</si>
  <si>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</si>
  <si>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</si>
  <si>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</si>
  <si>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</si>
  <si>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</si>
  <si>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</si>
  <si>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</si>
  <si>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</si>
  <si>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</si>
  <si>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</si>
  <si>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</si>
  <si>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</si>
  <si>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</si>
  <si>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</si>
  <si>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</si>
  <si>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</si>
  <si>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</si>
  <si>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</si>
  <si>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</si>
  <si>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</si>
  <si>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</si>
  <si>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</si>
  <si>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</si>
  <si>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</si>
  <si>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</si>
  <si>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</si>
  <si>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</si>
  <si>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</si>
  <si>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</si>
  <si>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</si>
  <si>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</si>
  <si>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</si>
  <si>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</si>
  <si>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</si>
  <si>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</si>
  <si>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</si>
  <si>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</si>
  <si>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</si>
  <si>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</si>
  <si>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</si>
  <si>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</si>
  <si>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</si>
  <si>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</si>
  <si>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</si>
  <si>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</si>
  <si>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</si>
  <si>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</si>
  <si>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</si>
  <si>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</si>
  <si>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</si>
  <si>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</si>
  <si>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</si>
  <si>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</si>
  <si>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</si>
  <si>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</si>
  <si>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</si>
  <si>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</si>
  <si>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</si>
  <si>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</si>
  <si>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</si>
  <si>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</si>
  <si>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</si>
  <si>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</si>
  <si>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</si>
  <si>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</si>
  <si>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</si>
  <si>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</si>
  <si>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</si>
  <si>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</si>
  <si>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</si>
  <si>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</si>
  <si>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</si>
  <si>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</si>
  <si>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</si>
  <si>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</si>
  <si>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</si>
  <si>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</si>
  <si>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</si>
  <si>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</si>
  <si>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</si>
  <si>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</si>
  <si>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</si>
  <si>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</si>
  <si>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</si>
  <si>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</si>
  <si>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</si>
  <si>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</si>
  <si>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</si>
  <si>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</si>
  <si>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</si>
  <si>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</si>
  <si>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</si>
  <si>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</si>
  <si>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</si>
  <si>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</si>
  <si>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</si>
  <si>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</si>
  <si>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</si>
  <si>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</si>
  <si>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</si>
  <si>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</si>
  <si>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</si>
  <si>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</si>
  <si>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</si>
  <si>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</si>
  <si>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</si>
  <si>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</si>
  <si>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</si>
  <si>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</si>
  <si>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</si>
  <si>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</si>
  <si>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</si>
  <si>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</si>
  <si>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</si>
  <si>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</si>
  <si>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</si>
  <si>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</si>
  <si>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</si>
  <si>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</si>
  <si>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</si>
  <si>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</si>
  <si>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</si>
  <si>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</si>
  <si>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</si>
  <si>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</si>
  <si>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</si>
  <si>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</si>
  <si>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</si>
  <si>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</si>
  <si>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</si>
  <si>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</si>
  <si>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</si>
  <si>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</si>
  <si>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</si>
  <si>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</si>
  <si>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</si>
  <si>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</si>
  <si>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</si>
  <si>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</si>
  <si>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</si>
  <si>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</si>
  <si>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</si>
  <si>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</si>
  <si>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</si>
  <si>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</si>
  <si>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</si>
  <si>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</si>
  <si>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</si>
  <si>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</si>
  <si>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</si>
  <si>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</si>
  <si>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</si>
  <si>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</si>
  <si>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</si>
  <si>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</si>
  <si>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</si>
  <si>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</si>
  <si>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</si>
  <si>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</si>
  <si>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</si>
  <si>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</si>
  <si>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</si>
  <si>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</si>
  <si>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</si>
  <si>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</si>
  <si>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</si>
  <si>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</si>
  <si>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</si>
  <si>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</si>
  <si>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</si>
  <si>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</si>
  <si>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</si>
  <si>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</si>
  <si>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</si>
  <si>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</si>
  <si>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</si>
  <si>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</si>
  <si>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</si>
  <si>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</si>
  <si>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</si>
  <si>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</si>
  <si>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</si>
  <si>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</si>
  <si>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</si>
  <si>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</si>
  <si>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</si>
  <si>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</si>
  <si>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</si>
  <si>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</si>
  <si>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</si>
  <si>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</si>
  <si>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</si>
  <si>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</si>
  <si>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</si>
  <si>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</si>
  <si>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</si>
  <si>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</si>
  <si>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</si>
  <si>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</si>
  <si>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</si>
  <si>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</si>
  <si>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</si>
  <si>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</si>
  <si>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</si>
  <si>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</si>
  <si>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</si>
  <si>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</si>
  <si>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</si>
  <si>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</si>
  <si>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</si>
  <si>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</si>
  <si>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</si>
  <si>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</si>
  <si>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</si>
  <si>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</si>
  <si>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</si>
  <si>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</si>
  <si>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</si>
  <si>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</si>
  <si>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</si>
  <si>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</si>
  <si>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</si>
  <si>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</si>
  <si>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</si>
  <si>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</si>
  <si>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</si>
  <si>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</si>
  <si>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</si>
  <si>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</si>
  <si>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</si>
  <si>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</si>
  <si>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</si>
  <si>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</si>
  <si>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</si>
  <si>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</si>
  <si>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</si>
  <si>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</si>
  <si>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</si>
  <si>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</si>
  <si>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</si>
  <si>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</si>
  <si>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</si>
  <si>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</si>
  <si>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</si>
  <si>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</si>
  <si>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</si>
  <si>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</si>
  <si>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</si>
  <si>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</si>
  <si>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</si>
  <si>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</si>
  <si>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</si>
  <si>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</si>
  <si>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</si>
  <si>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</si>
  <si>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</si>
  <si>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</si>
  <si>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</si>
  <si>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</si>
  <si>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</si>
  <si>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</si>
  <si>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</si>
  <si>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</si>
  <si>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</si>
  <si>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</si>
  <si>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</si>
  <si>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</si>
  <si>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</si>
  <si>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</si>
  <si>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</si>
  <si>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</si>
  <si>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</si>
  <si>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</si>
  <si>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</si>
  <si>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</si>
  <si>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</si>
  <si>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</si>
  <si>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</si>
  <si>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</si>
  <si>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</si>
  <si>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</si>
  <si>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</si>
  <si>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</si>
  <si>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</si>
  <si>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</si>
  <si>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</si>
  <si>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</si>
  <si>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</si>
  <si>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</si>
  <si>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</si>
  <si>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</si>
  <si>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</si>
  <si>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</si>
  <si>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</si>
  <si>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</si>
  <si>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</si>
  <si>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</si>
  <si>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</si>
  <si>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</si>
  <si>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</si>
  <si>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</si>
  <si>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</si>
  <si>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</si>
  <si>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</si>
  <si>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</si>
  <si>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</si>
  <si>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</si>
  <si>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</si>
  <si>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</si>
  <si>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</si>
  <si>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</si>
  <si>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</si>
  <si>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</si>
  <si>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</si>
  <si>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</si>
  <si>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</si>
  <si>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</si>
  <si>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</si>
  <si>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</si>
  <si>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</si>
  <si>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</si>
  <si>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</si>
  <si>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</si>
  <si>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</si>
  <si>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</si>
  <si>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</si>
  <si>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</si>
  <si>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</si>
  <si>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</si>
  <si>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</si>
  <si>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</si>
  <si>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</si>
  <si>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</si>
  <si>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</si>
  <si>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</si>
  <si>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</si>
  <si>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</si>
  <si>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</si>
  <si>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</si>
  <si>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</si>
  <si>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</si>
  <si>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</si>
  <si>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</si>
  <si>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</si>
  <si>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</si>
  <si>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</si>
  <si>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</si>
  <si>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</si>
  <si>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</si>
  <si>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</si>
  <si>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</si>
  <si>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</si>
  <si>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</si>
  <si>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</si>
  <si>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</si>
  <si>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</si>
  <si>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</si>
  <si>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</si>
  <si>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</si>
  <si>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</si>
  <si>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</si>
  <si>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</si>
  <si>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</si>
  <si>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</si>
  <si>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</si>
  <si>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</si>
  <si>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</si>
  <si>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</si>
  <si>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</si>
  <si>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</si>
  <si>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</si>
  <si>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</si>
  <si>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</si>
  <si>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</si>
  <si>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</si>
  <si>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</si>
  <si>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</si>
  <si>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</si>
  <si>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</si>
  <si>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</si>
  <si>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</si>
  <si>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</si>
  <si>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</si>
  <si>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</si>
  <si>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</si>
  <si>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</si>
  <si>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</si>
  <si>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</si>
  <si>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</si>
  <si>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</si>
  <si>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</si>
  <si>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</si>
  <si>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</si>
  <si>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</si>
  <si>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</si>
  <si>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</si>
  <si>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</si>
  <si>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</si>
  <si>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</si>
  <si>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</si>
  <si>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</si>
  <si>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</si>
  <si>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</si>
  <si>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</si>
  <si>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</si>
  <si>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</si>
  <si>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</si>
  <si>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</si>
  <si>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</si>
  <si>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</si>
  <si>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</si>
  <si>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</si>
  <si>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</si>
  <si>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</si>
  <si>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</si>
  <si>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</si>
  <si>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</si>
  <si>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</si>
  <si>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</si>
  <si>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</si>
  <si>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</si>
  <si>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</si>
  <si>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</si>
  <si>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</si>
  <si>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</si>
  <si>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</si>
  <si>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</si>
  <si>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</si>
  <si>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</si>
  <si>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</si>
  <si>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</si>
  <si>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</si>
  <si>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</si>
  <si>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</si>
  <si>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</si>
  <si>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</si>
  <si>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</si>
  <si>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</si>
  <si>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</si>
  <si>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</si>
  <si>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</si>
  <si>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</si>
  <si>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</si>
  <si>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</si>
  <si>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</si>
  <si>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</si>
  <si>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</si>
  <si>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</si>
  <si>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</si>
  <si>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</si>
  <si>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</si>
  <si>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</si>
  <si>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</si>
  <si>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</si>
  <si>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</si>
  <si>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</si>
  <si>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</si>
  <si>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</si>
  <si>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</si>
  <si>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</si>
  <si>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</si>
  <si>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</si>
  <si>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</si>
  <si>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</si>
  <si>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</si>
  <si>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</si>
  <si>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</si>
  <si>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</si>
  <si>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</si>
  <si>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</si>
  <si>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</si>
  <si>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</si>
  <si>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</si>
  <si>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</si>
  <si>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</si>
  <si>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</si>
  <si>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</si>
  <si>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</si>
  <si>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</si>
  <si>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</si>
  <si>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</si>
  <si>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</si>
  <si>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</si>
  <si>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</si>
  <si>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</si>
  <si>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</si>
  <si>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</si>
  <si>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</si>
  <si>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</si>
  <si>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</si>
  <si>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</si>
  <si>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</si>
  <si>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</si>
  <si>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</si>
  <si>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</si>
  <si>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</si>
  <si>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</si>
  <si>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</si>
  <si>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</si>
  <si>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</si>
  <si>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</si>
  <si>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</si>
  <si>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</si>
  <si>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</si>
  <si>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</si>
  <si>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</si>
  <si>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</si>
  <si>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</si>
  <si>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</si>
  <si>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</si>
  <si>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</si>
  <si>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</si>
  <si>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</si>
  <si>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</si>
  <si>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</si>
  <si>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</si>
  <si>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</si>
  <si>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</si>
  <si>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</si>
  <si>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</si>
  <si>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</si>
  <si>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</si>
  <si>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</si>
  <si>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</si>
  <si>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</si>
  <si>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</si>
  <si>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</si>
  <si>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</si>
  <si>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</si>
  <si>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</si>
  <si>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</si>
  <si>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</si>
  <si>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</si>
  <si>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</si>
  <si>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</si>
  <si>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</si>
  <si>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</si>
  <si>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</si>
  <si>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</si>
  <si>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</si>
  <si>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</si>
  <si>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</si>
  <si>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</si>
  <si>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</si>
  <si>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</si>
  <si>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</si>
  <si>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</si>
  <si>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</si>
  <si>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</si>
  <si>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</si>
  <si>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</si>
  <si>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</si>
  <si>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</si>
  <si>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</si>
  <si>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</si>
  <si>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</si>
  <si>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</si>
  <si>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</si>
  <si>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</si>
  <si>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</si>
  <si>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</si>
  <si>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</si>
  <si>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</si>
  <si>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</si>
  <si>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</si>
  <si>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</si>
  <si>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</si>
  <si>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</si>
  <si>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</si>
  <si>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</si>
  <si>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</si>
  <si>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</si>
  <si>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</si>
  <si>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</si>
  <si>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</si>
  <si>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</si>
  <si>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</si>
  <si>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</si>
  <si>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</si>
  <si>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</si>
  <si>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</si>
  <si>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</si>
  <si>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</si>
  <si>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</si>
  <si>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</si>
  <si>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</si>
  <si>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</si>
  <si>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</si>
  <si>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</si>
  <si>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</si>
  <si>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</si>
  <si>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</si>
  <si>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</si>
  <si>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</si>
  <si>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</si>
  <si>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</si>
  <si>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</si>
  <si>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</si>
  <si>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</si>
  <si>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</si>
  <si>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</si>
  <si>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</si>
  <si>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</si>
  <si>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</si>
  <si>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</si>
  <si>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</si>
  <si>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</si>
  <si>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</si>
  <si>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</si>
  <si>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</si>
  <si>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</si>
  <si>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</si>
  <si>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</si>
  <si>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</si>
  <si>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</si>
  <si>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</si>
  <si>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</si>
  <si>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</si>
  <si>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</si>
  <si>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</si>
  <si>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</si>
  <si>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</si>
  <si>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</si>
  <si>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</si>
  <si>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</si>
  <si>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</si>
  <si>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</si>
  <si>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</si>
  <si>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</si>
  <si>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</si>
  <si>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</si>
  <si>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</si>
  <si>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</si>
  <si>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</si>
  <si>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</si>
  <si>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</si>
  <si>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</si>
  <si>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</si>
  <si>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</si>
  <si>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</si>
  <si>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</si>
  <si>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</si>
  <si>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</si>
  <si>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</si>
  <si>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</si>
  <si>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</si>
  <si>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</si>
  <si>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</si>
  <si>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</si>
  <si>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</si>
  <si>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</si>
  <si>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</si>
  <si>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</si>
  <si>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</si>
  <si>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</si>
  <si>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</si>
  <si>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</si>
  <si>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</si>
  <si>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</si>
  <si>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</si>
  <si>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</si>
  <si>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</si>
  <si>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</si>
  <si>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</si>
  <si>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</si>
  <si>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</si>
  <si>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</si>
  <si>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</si>
  <si>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</si>
  <si>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</si>
  <si>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</si>
  <si>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</si>
  <si>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</si>
  <si>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</si>
  <si>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</si>
  <si>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</si>
  <si>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</si>
  <si>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</si>
  <si>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</si>
  <si>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</si>
  <si>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</si>
  <si>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</si>
  <si>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</si>
  <si>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</si>
  <si>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</si>
  <si>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</si>
  <si>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</si>
  <si>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</si>
  <si>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</si>
  <si>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</si>
  <si>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</si>
  <si>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</si>
  <si>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</si>
  <si>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</si>
  <si>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</si>
  <si>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</si>
  <si>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</si>
  <si>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</si>
  <si>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</si>
  <si>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</si>
  <si>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</si>
  <si>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</si>
  <si>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</si>
  <si>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</si>
  <si>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</si>
  <si>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</si>
  <si>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</si>
  <si>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</si>
  <si>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</si>
  <si>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</si>
  <si>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</si>
  <si>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</si>
  <si>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</si>
  <si>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</si>
  <si>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</si>
  <si>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</si>
  <si>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</si>
  <si>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</si>
  <si>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</si>
  <si>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</si>
  <si>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</si>
  <si>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</si>
  <si>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</si>
  <si>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</si>
  <si>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</si>
  <si>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</si>
  <si>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</si>
  <si>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</si>
  <si>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</si>
  <si>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</si>
  <si>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</si>
  <si>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</si>
  <si>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</si>
  <si>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</si>
  <si>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</si>
  <si>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</si>
  <si>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</si>
  <si>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</si>
  <si>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</si>
  <si>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</si>
  <si>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</si>
  <si>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</si>
  <si>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</si>
  <si>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</si>
  <si>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</si>
  <si>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</si>
  <si>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</si>
  <si>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</si>
  <si>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</si>
  <si>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</si>
  <si>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</si>
  <si>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</si>
  <si>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</si>
  <si>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</si>
  <si>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</si>
  <si>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</si>
  <si>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</si>
  <si>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</si>
  <si>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</si>
  <si>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</si>
  <si>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</si>
  <si>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</si>
  <si>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</si>
  <si>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</si>
  <si>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</si>
  <si>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</si>
  <si>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</si>
  <si>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</si>
  <si>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</si>
  <si>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</si>
  <si>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</si>
  <si>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</si>
  <si>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</si>
  <si>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</si>
  <si>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</si>
  <si>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</si>
  <si>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</si>
  <si>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</si>
  <si>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</si>
  <si>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</si>
  <si>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</si>
  <si>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</si>
  <si>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</si>
  <si>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</si>
  <si>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</si>
  <si>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</si>
  <si>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</si>
  <si>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</si>
  <si>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</si>
  <si>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</si>
  <si>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</si>
  <si>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</si>
  <si>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</si>
  <si>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</si>
  <si>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</si>
  <si>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</si>
  <si>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</si>
  <si>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</si>
  <si>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</si>
  <si>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</si>
  <si>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</si>
  <si>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</si>
  <si>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</si>
  <si>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</si>
  <si>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</si>
  <si>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</si>
  <si>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</si>
  <si>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</si>
  <si>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</si>
  <si>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</si>
  <si>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</si>
  <si>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</si>
  <si>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</si>
  <si>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</si>
  <si>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</si>
  <si>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</si>
  <si>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</si>
  <si>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</si>
  <si>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</si>
  <si>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</si>
  <si>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</si>
  <si>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</si>
  <si>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</si>
  <si>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</si>
  <si>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</si>
  <si>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</si>
  <si>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</si>
  <si>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</si>
  <si>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</si>
  <si>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</si>
  <si>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</si>
  <si>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</si>
  <si>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</si>
  <si>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</si>
  <si>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</si>
  <si>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</si>
  <si>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</si>
  <si>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</si>
  <si>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</si>
  <si>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</si>
  <si>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</si>
  <si>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</si>
  <si>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</si>
  <si>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</si>
  <si>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</si>
  <si>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</si>
  <si>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</si>
  <si>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</si>
  <si>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</si>
  <si>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</si>
  <si>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</si>
  <si>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</si>
  <si>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</si>
  <si>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</si>
  <si>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</si>
  <si>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</si>
  <si>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</si>
  <si>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</si>
  <si>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</si>
  <si>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</si>
  <si>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</si>
  <si>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</si>
  <si>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</si>
  <si>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</si>
  <si>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</si>
  <si>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</si>
  <si>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</si>
  <si>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</si>
  <si>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</si>
  <si>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</si>
  <si>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</si>
  <si>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</si>
  <si>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</si>
  <si>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</si>
  <si>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</si>
  <si>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</si>
  <si>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</si>
  <si>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</si>
  <si>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</si>
  <si>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</si>
  <si>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</si>
  <si>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</si>
  <si>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</si>
  <si>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</si>
  <si>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</si>
  <si>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</si>
  <si>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</si>
  <si>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</si>
  <si>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</si>
  <si>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</si>
  <si>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</si>
  <si>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</si>
  <si>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</si>
  <si>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</si>
  <si>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</si>
  <si>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</si>
  <si>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</si>
  <si>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</si>
  <si>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</si>
  <si>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</si>
  <si>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</si>
  <si>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</si>
  <si>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</si>
  <si>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</si>
  <si>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</si>
  <si>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</si>
  <si>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</si>
  <si>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</si>
  <si>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</si>
  <si>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</si>
  <si>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</si>
  <si>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</si>
  <si>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</si>
  <si>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</si>
  <si>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</si>
  <si>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</si>
  <si>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</si>
  <si>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</si>
  <si>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</si>
  <si>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</si>
  <si>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</si>
  <si>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</si>
  <si>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</si>
  <si>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</si>
  <si>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</si>
  <si>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</si>
  <si>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</si>
  <si>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</si>
  <si>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</si>
  <si>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</si>
  <si>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</si>
  <si>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</si>
  <si>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</si>
  <si>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</si>
  <si>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</si>
  <si>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</si>
  <si>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</si>
  <si>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</si>
  <si>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</si>
  <si>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</si>
  <si>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</si>
  <si>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</si>
  <si>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</si>
  <si>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</si>
  <si>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</si>
  <si>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</si>
  <si>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</si>
  <si>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</si>
  <si>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</si>
  <si>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</si>
  <si>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</si>
  <si>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</si>
  <si>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</si>
  <si>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</si>
  <si>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</si>
  <si>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</si>
  <si>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</si>
  <si>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</si>
  <si>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</si>
  <si>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</si>
  <si>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</si>
  <si>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</si>
  <si>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</si>
  <si>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</si>
  <si>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</si>
  <si>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</si>
  <si>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</si>
  <si>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</si>
  <si>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</si>
  <si>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</si>
  <si>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</si>
  <si>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</si>
  <si>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</si>
  <si>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</si>
  <si>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</si>
  <si>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</si>
  <si>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</si>
  <si>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</si>
  <si>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</si>
  <si>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</si>
  <si>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</si>
  <si>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</si>
  <si>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</si>
  <si>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</si>
  <si>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</si>
  <si>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</si>
  <si>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</si>
  <si>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</si>
  <si>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</si>
  <si>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</si>
  <si>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</si>
  <si>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</si>
  <si>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</si>
  <si>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</si>
  <si>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</si>
  <si>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</si>
  <si>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</si>
  <si>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</si>
  <si>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</si>
  <si>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</si>
  <si>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</si>
  <si>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</si>
  <si>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</si>
  <si>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</si>
  <si>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</si>
  <si>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</si>
  <si>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</si>
  <si>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</si>
  <si>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</si>
  <si>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</si>
  <si>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</si>
  <si>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</si>
  <si>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</si>
  <si>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</si>
  <si>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</si>
  <si>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</si>
  <si>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</si>
  <si>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</si>
  <si>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</si>
  <si>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</si>
  <si>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</si>
  <si>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</si>
  <si>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</si>
  <si>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</si>
  <si>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</si>
  <si>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</si>
  <si>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</si>
  <si>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</si>
  <si>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</si>
  <si>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</si>
  <si>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</si>
  <si>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</si>
  <si>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</si>
  <si>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</si>
  <si>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</si>
  <si>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</si>
  <si>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</si>
  <si>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</si>
  <si>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</si>
  <si>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</si>
  <si>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</si>
  <si>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</si>
  <si>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</si>
  <si>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</si>
  <si>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</si>
  <si>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</si>
  <si>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</si>
  <si>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</si>
  <si>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</si>
  <si>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</si>
  <si>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</si>
  <si>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</si>
  <si>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</si>
  <si>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</si>
  <si>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</si>
  <si>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</si>
  <si>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</si>
  <si>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</si>
  <si>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</si>
  <si>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</si>
  <si>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</si>
  <si>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</si>
  <si>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</si>
  <si>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</si>
  <si>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</si>
  <si>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</si>
  <si>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</si>
  <si>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</si>
  <si>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</si>
  <si>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</si>
  <si>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</si>
  <si>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</si>
  <si>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</si>
  <si>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</si>
  <si>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</si>
  <si>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</si>
  <si>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</si>
  <si>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</si>
  <si>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</si>
  <si>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</si>
  <si>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</si>
  <si>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</si>
  <si>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</si>
  <si>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</si>
  <si>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</si>
  <si>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</si>
  <si>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</si>
  <si>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</si>
  <si>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</si>
  <si>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</si>
  <si>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</si>
  <si>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</si>
  <si>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</si>
  <si>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</si>
  <si>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</si>
  <si>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</si>
  <si>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</si>
  <si>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</si>
  <si>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</si>
  <si>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</si>
  <si>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</si>
  <si>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</si>
  <si>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</si>
  <si>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</si>
  <si>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</si>
  <si>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</si>
  <si>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</si>
  <si>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</si>
  <si>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</si>
  <si>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</si>
  <si>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</si>
  <si>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</si>
  <si>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</si>
  <si>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</si>
  <si>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</si>
  <si>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</si>
  <si>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</si>
  <si>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</si>
  <si>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</si>
  <si>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</si>
  <si>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</si>
  <si>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</si>
  <si>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</si>
  <si>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</si>
  <si>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</si>
  <si>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</si>
  <si>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</si>
  <si>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</si>
  <si>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</si>
  <si>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</si>
  <si>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</si>
  <si>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</si>
  <si>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</si>
  <si>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</si>
  <si>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</si>
  <si>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</si>
  <si>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</si>
  <si>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</si>
  <si>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</si>
  <si>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</si>
  <si>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</si>
  <si>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</si>
  <si>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</si>
  <si>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</si>
  <si>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</si>
  <si>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</si>
  <si>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</si>
  <si>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</si>
  <si>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</si>
  <si>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</si>
  <si>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</si>
  <si>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</si>
  <si>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</si>
  <si>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</si>
  <si>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</si>
  <si>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</si>
  <si>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</si>
  <si>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</si>
  <si>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</si>
  <si>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</si>
  <si>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</si>
  <si>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</si>
  <si>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</si>
  <si>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</si>
  <si>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</si>
  <si>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</si>
  <si>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</si>
  <si>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</si>
  <si>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</si>
  <si>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</si>
  <si>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</si>
  <si>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</si>
  <si>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</si>
  <si>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</si>
  <si>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</si>
  <si>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</si>
  <si>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</si>
  <si>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</si>
  <si>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</si>
  <si>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</si>
  <si>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</si>
  <si>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</si>
  <si>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</si>
  <si>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</si>
  <si>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</si>
  <si>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</si>
  <si>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</si>
  <si>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</si>
  <si>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</si>
  <si>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</si>
  <si>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</si>
  <si>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</si>
  <si>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</si>
  <si>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</si>
  <si>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</si>
  <si>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</si>
  <si>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</si>
  <si>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</si>
  <si>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</si>
  <si>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</si>
  <si>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</si>
  <si>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</si>
  <si>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</si>
  <si>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</si>
  <si>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</si>
  <si>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</si>
  <si>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</si>
  <si>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</si>
  <si>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</si>
  <si>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</si>
  <si>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</si>
  <si>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</si>
  <si>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</si>
  <si>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</si>
  <si>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</si>
  <si>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</si>
  <si>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</si>
  <si>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</si>
  <si>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</si>
  <si>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</si>
  <si>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</si>
  <si>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</si>
  <si>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</si>
  <si>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</si>
  <si>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</si>
  <si>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</si>
  <si>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</si>
  <si>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</si>
  <si>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</si>
  <si>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</si>
  <si>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</si>
  <si>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</si>
  <si>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</si>
  <si>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</si>
  <si>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</si>
  <si>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</si>
  <si>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</si>
  <si>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</si>
  <si>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</si>
  <si>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</si>
  <si>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</si>
  <si>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</si>
  <si>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</si>
  <si>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</si>
  <si>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</si>
  <si>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</si>
  <si>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</si>
  <si>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</si>
  <si>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</si>
  <si>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</si>
  <si>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</si>
  <si>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</si>
  <si>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</si>
  <si>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</si>
  <si>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</si>
  <si>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</si>
  <si>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</si>
  <si>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</si>
  <si>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</si>
  <si>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</si>
  <si>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</si>
  <si>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</si>
  <si>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</si>
  <si>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</si>
  <si>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</si>
  <si>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</si>
  <si>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</si>
  <si>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</si>
  <si>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</si>
  <si>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</si>
  <si>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</si>
  <si>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</si>
  <si>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</si>
  <si>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</si>
  <si>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</si>
  <si>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</si>
  <si>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</si>
  <si>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</si>
  <si>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</si>
  <si>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</si>
  <si>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</si>
  <si>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</si>
  <si>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</si>
  <si>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</si>
  <si>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</si>
  <si>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</si>
  <si>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</si>
  <si>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</si>
  <si>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</si>
  <si>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</si>
  <si>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</si>
  <si>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</si>
  <si>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</si>
  <si>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</si>
  <si>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</si>
  <si>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</si>
  <si>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</si>
  <si>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</si>
  <si>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</si>
  <si>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</si>
  <si>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</si>
  <si>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</si>
  <si>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</si>
  <si>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</si>
  <si>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</si>
  <si>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</si>
  <si>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</si>
  <si>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</si>
  <si>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</si>
  <si>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</si>
  <si>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</si>
  <si>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</si>
  <si>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</si>
  <si>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</si>
  <si>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</si>
  <si>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</si>
  <si>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</si>
  <si>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</si>
  <si>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</si>
  <si>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</si>
  <si>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</si>
  <si>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</si>
  <si>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</si>
  <si>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</si>
  <si>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</si>
  <si>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</si>
  <si>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</si>
  <si>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</si>
  <si>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</si>
  <si>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</si>
  <si>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</si>
  <si>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</si>
  <si>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</si>
  <si>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</si>
  <si>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</si>
  <si>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</si>
  <si>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</si>
  <si>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</si>
  <si>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</si>
  <si>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</si>
  <si>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</si>
  <si>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</si>
  <si>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</si>
  <si>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</si>
  <si>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</si>
  <si>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</si>
  <si>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</si>
  <si>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</si>
  <si>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</si>
  <si>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</si>
  <si>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</si>
  <si>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</si>
  <si>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</si>
  <si>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</si>
  <si>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</si>
  <si>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</si>
  <si>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</si>
  <si>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</si>
  <si>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</si>
  <si>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</si>
  <si>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</si>
  <si>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</si>
  <si>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</si>
  <si>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</si>
  <si>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</si>
  <si>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</si>
  <si>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</si>
  <si>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</si>
  <si>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</si>
  <si>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</si>
  <si>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</si>
  <si>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</si>
  <si>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</si>
  <si>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</si>
  <si>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</si>
  <si>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</si>
  <si>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</si>
  <si>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</si>
  <si>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</si>
  <si>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</si>
  <si>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</si>
  <si>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</si>
  <si>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</si>
  <si>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</si>
  <si>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</si>
  <si>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</si>
  <si>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</si>
  <si>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</si>
  <si>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</si>
  <si>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</si>
  <si>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</si>
  <si>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</si>
  <si>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</si>
  <si>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</si>
  <si>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</si>
  <si>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</si>
  <si>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</si>
  <si>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</si>
  <si>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</si>
  <si>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</si>
  <si>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</si>
  <si>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</si>
  <si>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</si>
  <si>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</si>
  <si>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</si>
  <si>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</si>
  <si>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</si>
  <si>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</si>
  <si>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</si>
  <si>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</si>
  <si>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</si>
  <si>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</si>
  <si>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</si>
  <si>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</si>
  <si>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</si>
  <si>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</si>
  <si>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</si>
  <si>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</si>
  <si>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</si>
  <si>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</si>
  <si>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</si>
  <si>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</si>
  <si>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</si>
  <si>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</si>
  <si>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</si>
  <si>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</si>
  <si>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</si>
  <si>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</si>
  <si>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</si>
  <si>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</si>
  <si>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</si>
  <si>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</si>
  <si>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</si>
  <si>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</si>
  <si>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</si>
  <si>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</si>
  <si>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</si>
  <si>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</si>
  <si>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</si>
  <si>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</si>
  <si>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</si>
  <si>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</si>
  <si>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</si>
  <si>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</si>
  <si>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</si>
  <si>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</si>
  <si>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</si>
  <si>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</si>
  <si>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</si>
  <si>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</si>
  <si>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</si>
  <si>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</si>
  <si>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</si>
  <si>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</si>
  <si>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</si>
  <si>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</si>
  <si>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</si>
  <si>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</si>
  <si>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</si>
  <si>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</si>
  <si>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</si>
  <si>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</si>
  <si>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</si>
  <si>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</si>
  <si>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</si>
  <si>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</si>
  <si>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</si>
  <si>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</si>
  <si>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</si>
  <si>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</si>
  <si>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</si>
  <si>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</si>
  <si>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</si>
  <si>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</si>
  <si>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</si>
  <si>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</si>
  <si>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</si>
  <si>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</si>
  <si>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</si>
  <si>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</si>
  <si>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</si>
  <si>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</si>
  <si>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</si>
  <si>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</si>
  <si>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</si>
  <si>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</si>
  <si>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</si>
  <si>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</si>
  <si>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</si>
  <si>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</si>
  <si>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</si>
  <si>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</si>
  <si>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</si>
  <si>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</si>
  <si>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</si>
  <si>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</si>
  <si>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</si>
  <si>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</si>
  <si>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</si>
  <si>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</si>
  <si>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</si>
  <si>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</si>
  <si>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</si>
  <si>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</si>
  <si>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</si>
  <si>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</si>
  <si>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</si>
  <si>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</si>
  <si>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</si>
  <si>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</si>
  <si>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</si>
  <si>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</si>
  <si>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</si>
  <si>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</si>
  <si>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</si>
  <si>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</si>
  <si>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</si>
  <si>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</si>
  <si>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</si>
  <si>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</si>
  <si>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</si>
  <si>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</si>
  <si>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</si>
  <si>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</si>
  <si>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</si>
  <si>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</si>
  <si>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</si>
  <si>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</si>
  <si>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</si>
  <si>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</si>
  <si>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</si>
  <si>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</si>
  <si>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</si>
  <si>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</si>
  <si>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</si>
  <si>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</si>
  <si>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</si>
  <si>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</si>
  <si>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</si>
  <si>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</si>
  <si>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</si>
  <si>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</si>
  <si>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</si>
  <si>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</si>
  <si>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</si>
  <si>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</si>
  <si>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</si>
  <si>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</si>
  <si>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</si>
  <si>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</si>
  <si>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</si>
  <si>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</si>
  <si>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</si>
  <si>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</si>
  <si>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</si>
  <si>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</si>
  <si>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</si>
  <si>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</si>
  <si>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</si>
  <si>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</si>
  <si>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</si>
  <si>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</si>
  <si>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</si>
  <si>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</si>
  <si>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</si>
  <si>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</si>
  <si>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</si>
  <si>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</si>
  <si>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</si>
  <si>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</si>
  <si>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</si>
  <si>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</si>
  <si>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</si>
  <si>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</si>
  <si>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</si>
  <si>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</si>
  <si>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</si>
  <si>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</si>
  <si>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</si>
  <si>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</si>
  <si>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</si>
  <si>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</si>
  <si>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</si>
  <si>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</si>
  <si>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</si>
  <si>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</si>
  <si>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</si>
  <si>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</si>
  <si>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</si>
  <si>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</si>
  <si>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</si>
  <si>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</si>
  <si>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</si>
  <si>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</si>
  <si>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</si>
  <si>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</si>
  <si>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</si>
  <si>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</si>
  <si>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</si>
  <si>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</si>
  <si>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</si>
  <si>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</si>
  <si>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</si>
  <si>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</si>
  <si>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</si>
  <si>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</si>
  <si>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</si>
  <si>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</si>
  <si>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</si>
  <si>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</si>
  <si>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</si>
  <si>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</si>
  <si>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</si>
  <si>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</si>
  <si>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</si>
  <si>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</si>
  <si>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</si>
  <si>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</si>
  <si>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</si>
  <si>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</si>
  <si>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</si>
  <si>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</si>
  <si>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</si>
  <si>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</si>
  <si>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</si>
  <si>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</si>
  <si>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</si>
  <si>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</si>
  <si>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</si>
  <si>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</si>
  <si>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</si>
  <si>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</si>
  <si>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</si>
  <si>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</si>
  <si>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</si>
  <si>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</si>
  <si>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</si>
  <si>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</si>
  <si>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</si>
  <si>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</si>
  <si>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</si>
  <si>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</si>
  <si>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</si>
  <si>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</si>
  <si>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</si>
  <si>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</si>
  <si>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</si>
  <si>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</si>
  <si>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</si>
  <si>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</si>
  <si>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</si>
  <si>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</si>
  <si>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</si>
  <si>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</si>
  <si>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</si>
  <si>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</si>
  <si>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</si>
  <si>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</si>
  <si>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</si>
  <si>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</si>
  <si>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</si>
  <si>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</si>
  <si>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</si>
  <si>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</si>
  <si>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</si>
  <si>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</si>
  <si>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</si>
  <si>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</si>
  <si>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</si>
  <si>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</si>
  <si>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</si>
  <si>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</si>
  <si>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</si>
  <si>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</si>
  <si>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</si>
  <si>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</si>
  <si>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</si>
  <si>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</si>
  <si>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</si>
  <si>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</si>
  <si>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</si>
  <si>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</si>
  <si>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</si>
  <si>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</si>
  <si>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</si>
  <si>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</si>
  <si>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</si>
  <si>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</si>
  <si>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</si>
  <si>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</si>
  <si>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</si>
  <si>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</si>
  <si>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</si>
  <si>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</si>
  <si>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</si>
  <si>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</si>
  <si>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</si>
  <si>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</si>
  <si>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</si>
  <si>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</si>
  <si>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</si>
  <si>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</si>
  <si>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</si>
  <si>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</si>
  <si>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</si>
  <si>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</si>
  <si>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</si>
  <si>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</si>
  <si>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</si>
  <si>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</si>
  <si>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</si>
  <si>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</si>
  <si>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</si>
  <si>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</si>
  <si>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</si>
  <si>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</si>
  <si>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</si>
  <si>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</si>
  <si>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</si>
  <si>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</si>
  <si>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</si>
  <si>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</si>
  <si>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</si>
  <si>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</si>
  <si>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</si>
  <si>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</si>
  <si>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</si>
  <si>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</si>
  <si>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</si>
  <si>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</si>
  <si>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</si>
  <si>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</si>
  <si>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</si>
  <si>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</si>
  <si>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</si>
  <si>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</si>
  <si>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</si>
  <si>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</si>
  <si>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</si>
  <si>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</si>
  <si>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</si>
  <si>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</si>
  <si>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</si>
  <si>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</si>
  <si>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</si>
  <si>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</si>
  <si>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</si>
  <si>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</si>
  <si>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</si>
  <si>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</si>
  <si>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</si>
  <si>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</si>
  <si>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</si>
  <si>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</si>
  <si>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</si>
  <si>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</si>
  <si>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</si>
  <si>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</si>
  <si>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</si>
  <si>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</si>
  <si>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</si>
  <si>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</si>
  <si>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</si>
  <si>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</si>
  <si>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</si>
  <si>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</si>
  <si>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</si>
  <si>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</si>
  <si>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</si>
  <si>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</si>
  <si>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</si>
  <si>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</si>
  <si>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</si>
  <si>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</si>
  <si>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</si>
  <si>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</si>
  <si>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</si>
  <si>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</si>
  <si>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</si>
  <si>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</si>
  <si>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</si>
  <si>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</si>
  <si>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</si>
  <si>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</si>
  <si>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</si>
  <si>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</si>
  <si>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</si>
  <si>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</si>
  <si>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</si>
  <si>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</si>
  <si>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</si>
  <si>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</si>
  <si>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</si>
  <si>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</si>
  <si>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</si>
  <si>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</si>
  <si>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</si>
  <si>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</si>
  <si>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</si>
  <si>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</si>
  <si>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</si>
  <si>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</si>
  <si>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</si>
  <si>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</si>
  <si>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</si>
  <si>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</si>
  <si>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</si>
  <si>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</si>
  <si>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</si>
  <si>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</si>
  <si>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</si>
  <si>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</si>
  <si>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</si>
  <si>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</si>
  <si>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</si>
  <si>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</si>
  <si>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</si>
  <si>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</si>
  <si>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</si>
  <si>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</si>
  <si>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</si>
  <si>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</si>
  <si>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</si>
  <si>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</si>
  <si>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</si>
  <si>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</si>
  <si>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</si>
  <si>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</si>
  <si>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</si>
  <si>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</si>
  <si>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</si>
  <si>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</si>
  <si>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</si>
  <si>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</si>
  <si>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</si>
  <si>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</si>
  <si>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</si>
  <si>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</si>
  <si>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</si>
  <si>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</si>
  <si>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</si>
  <si>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</si>
  <si>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</si>
  <si>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</si>
  <si>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</si>
  <si>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</si>
  <si>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</si>
  <si>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</si>
  <si>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</si>
  <si>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</si>
  <si>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</si>
  <si>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</si>
  <si>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</si>
  <si>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</si>
  <si>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</si>
  <si>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</si>
  <si>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</si>
  <si>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</si>
  <si>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</si>
  <si>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</si>
  <si>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</si>
  <si>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</si>
  <si>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</si>
  <si>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</si>
  <si>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</si>
  <si>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</si>
  <si>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</si>
  <si>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</si>
  <si>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</si>
  <si>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</si>
  <si>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</si>
  <si>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</si>
  <si>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</si>
  <si>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</si>
  <si>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</si>
  <si>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</si>
  <si>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</si>
  <si>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</si>
  <si>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</si>
  <si>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</si>
  <si>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</si>
  <si>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</si>
  <si>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</si>
  <si>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</si>
  <si>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</si>
  <si>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</si>
  <si>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</si>
  <si>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</si>
  <si>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</si>
  <si>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</si>
  <si>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</si>
  <si>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</si>
  <si>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</si>
  <si>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</si>
  <si>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</si>
  <si>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</si>
  <si>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</si>
  <si>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</si>
  <si>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</si>
  <si>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</si>
  <si>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</si>
  <si>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</si>
  <si>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</si>
  <si>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</si>
  <si>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</si>
  <si>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</si>
  <si>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</si>
  <si>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</si>
  <si>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</si>
  <si>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</si>
  <si>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</si>
  <si>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</si>
  <si>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</si>
  <si>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</si>
  <si>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</si>
  <si>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</si>
  <si>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</si>
  <si>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</si>
  <si>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</si>
  <si>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</si>
  <si>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</si>
  <si>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</si>
  <si>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</si>
  <si>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</si>
  <si>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</si>
  <si>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</si>
  <si>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</si>
  <si>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</si>
  <si>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</si>
  <si>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</si>
  <si>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</si>
  <si>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</si>
  <si>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</si>
  <si>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</si>
  <si>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</si>
  <si>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</si>
  <si>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</si>
  <si>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</si>
  <si>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</si>
  <si>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</si>
  <si>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</si>
  <si>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</si>
  <si>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</si>
  <si>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</si>
  <si>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</si>
  <si>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</si>
  <si>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</si>
  <si>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</si>
  <si>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</si>
  <si>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</si>
  <si>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</si>
  <si>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</si>
  <si>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</si>
  <si>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</si>
  <si>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</si>
  <si>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</si>
  <si>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</si>
  <si>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</si>
  <si>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</si>
  <si>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</si>
  <si>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</si>
  <si>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</si>
  <si>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</si>
  <si>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</si>
  <si>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</si>
  <si>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</si>
  <si>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</si>
  <si>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</si>
  <si>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</si>
  <si>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</si>
  <si>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</si>
  <si>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</si>
  <si>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</si>
  <si>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</si>
  <si>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</si>
  <si>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</si>
  <si>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</si>
  <si>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</si>
  <si>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</si>
  <si>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</si>
  <si>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</si>
  <si>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</si>
  <si>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</si>
  <si>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</si>
  <si>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</si>
  <si>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</si>
  <si>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</si>
  <si>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</si>
  <si>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</si>
  <si>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</si>
  <si>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</si>
  <si>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</si>
  <si>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</si>
  <si>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</si>
  <si>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</si>
  <si>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</si>
  <si>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</si>
  <si>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</si>
  <si>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</si>
  <si>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</si>
  <si>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</si>
  <si>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</si>
  <si>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</si>
  <si>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</si>
  <si>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</si>
  <si>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</si>
  <si>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</si>
  <si>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</si>
  <si>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</si>
  <si>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</si>
  <si>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</si>
  <si>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</si>
  <si>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</si>
  <si>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</si>
  <si>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</si>
  <si>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</si>
  <si>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</si>
  <si>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</si>
  <si>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</si>
  <si>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</si>
  <si>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</si>
  <si>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</si>
  <si>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</si>
  <si>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</si>
  <si>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</si>
  <si>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</si>
  <si>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</si>
  <si>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</si>
  <si>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</si>
  <si>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</si>
  <si>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</si>
  <si>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</si>
  <si>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</si>
  <si>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</si>
  <si>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</si>
  <si>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</si>
  <si>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</si>
  <si>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</si>
  <si>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</si>
  <si>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</si>
  <si>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</si>
  <si>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</si>
  <si>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</si>
  <si>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</si>
  <si>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</si>
  <si>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</si>
  <si>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</si>
  <si>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</si>
  <si>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</si>
  <si>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</si>
  <si>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</si>
  <si>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</si>
  <si>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</si>
  <si>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</si>
  <si>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</si>
  <si>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</si>
  <si>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</si>
  <si>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</si>
  <si>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</si>
  <si>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</si>
  <si>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</si>
  <si>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</si>
  <si>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</si>
  <si>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</si>
  <si>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</si>
  <si>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</si>
  <si>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</si>
  <si>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</si>
  <si>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</si>
  <si>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</si>
  <si>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</si>
  <si>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</si>
  <si>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</si>
  <si>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</si>
  <si>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</si>
  <si>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</si>
  <si>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</si>
  <si>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</si>
  <si>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</si>
  <si>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</si>
  <si>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</si>
  <si>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</si>
  <si>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</si>
  <si>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</si>
  <si>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</si>
  <si>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</si>
  <si>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</si>
  <si>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</si>
  <si>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</si>
  <si>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</si>
  <si>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</si>
  <si>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</si>
  <si>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</si>
  <si>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</si>
  <si>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</si>
  <si>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</si>
  <si>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</si>
  <si>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</si>
  <si>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</si>
  <si>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</si>
  <si>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</si>
  <si>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</si>
  <si>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</si>
  <si>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</si>
  <si>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</si>
  <si>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</si>
  <si>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</si>
  <si>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</si>
  <si>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</si>
  <si>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</si>
  <si>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</si>
  <si>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</si>
  <si>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</si>
  <si>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</si>
  <si>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</si>
  <si>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</si>
  <si>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</si>
  <si>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</si>
  <si>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</si>
  <si>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</si>
  <si>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</si>
  <si>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</si>
  <si>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</si>
  <si>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</si>
  <si>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</si>
  <si>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</si>
  <si>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</si>
  <si>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</si>
  <si>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</si>
  <si>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</si>
  <si>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</si>
  <si>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</si>
  <si>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</si>
  <si>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</si>
  <si>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</si>
  <si>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</si>
  <si>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</si>
  <si>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</si>
  <si>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</si>
  <si>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</si>
  <si>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</si>
  <si>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</si>
  <si>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</si>
  <si>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</si>
  <si>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</si>
  <si>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</si>
  <si>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</si>
  <si>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</si>
  <si>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</si>
  <si>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</si>
  <si>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</si>
  <si>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</si>
  <si>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</si>
  <si>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</si>
  <si>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</si>
  <si>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</si>
  <si>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</si>
  <si>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</si>
  <si>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</si>
  <si>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</si>
  <si>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</si>
  <si>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</si>
  <si>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</si>
  <si>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</si>
  <si>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</si>
  <si>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</si>
  <si>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</si>
  <si>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</si>
  <si>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</si>
  <si>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</si>
  <si>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</si>
  <si>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</si>
  <si>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</si>
  <si>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</si>
  <si>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</si>
  <si>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</si>
  <si>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</si>
  <si>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</si>
  <si>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</si>
  <si>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</si>
  <si>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</si>
  <si>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</si>
  <si>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</si>
  <si>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</si>
  <si>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</si>
  <si>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</si>
  <si>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</si>
  <si>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</si>
  <si>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</si>
  <si>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</si>
  <si>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</si>
  <si>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</si>
  <si>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</si>
  <si>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</si>
  <si>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</si>
  <si>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</si>
  <si>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</si>
  <si>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</si>
  <si>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</si>
  <si>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</si>
  <si>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</si>
  <si>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</si>
  <si>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</si>
  <si>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</si>
  <si>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</si>
  <si>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</si>
  <si>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</si>
  <si>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</si>
  <si>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</si>
  <si>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</si>
  <si>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</si>
  <si>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</si>
  <si>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</si>
  <si>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</si>
  <si>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</si>
  <si>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</si>
  <si>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</si>
  <si>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</si>
  <si>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</si>
  <si>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</si>
  <si>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</si>
  <si>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</si>
  <si>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</si>
  <si>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</si>
  <si>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</si>
  <si>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</si>
  <si>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</si>
  <si>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</si>
  <si>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</si>
  <si>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</si>
  <si>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</si>
  <si>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</si>
  <si>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</si>
  <si>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</si>
  <si>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</si>
  <si>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</si>
  <si>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</si>
  <si>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</si>
  <si>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</si>
  <si>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</si>
  <si>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</si>
  <si>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</si>
  <si>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</si>
  <si>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</si>
  <si>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</si>
  <si>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</si>
  <si>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</si>
  <si>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</si>
  <si>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</si>
  <si>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</si>
  <si>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</si>
  <si>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</si>
  <si>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</si>
  <si>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</si>
  <si>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</si>
  <si>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</si>
  <si>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</si>
  <si>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</si>
  <si>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</si>
  <si>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</si>
  <si>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</si>
  <si>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</si>
  <si>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</si>
  <si>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</si>
  <si>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</si>
  <si>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</si>
  <si>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</si>
  <si>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</si>
  <si>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</si>
  <si>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</si>
  <si>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</si>
  <si>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</si>
  <si>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</si>
  <si>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</si>
  <si>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</si>
  <si>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</si>
  <si>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</si>
  <si>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</si>
  <si>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</si>
  <si>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</si>
  <si>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</si>
  <si>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</si>
  <si>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</si>
  <si>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</si>
  <si>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</si>
  <si>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</si>
  <si>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</si>
  <si>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</si>
  <si>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</si>
  <si>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</si>
  <si>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</si>
  <si>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</si>
  <si>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</si>
  <si>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</si>
  <si>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</si>
  <si>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</si>
  <si>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</si>
  <si>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</si>
  <si>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</si>
  <si>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</si>
  <si>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</si>
  <si>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</si>
  <si>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</si>
  <si>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</si>
  <si>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</si>
  <si>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</si>
  <si>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</si>
  <si>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</si>
  <si>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</si>
  <si>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</si>
  <si>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</si>
  <si>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</si>
  <si>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</si>
  <si>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</si>
  <si>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</si>
  <si>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</si>
  <si>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</si>
  <si>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</si>
  <si>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</si>
  <si>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</si>
  <si>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</si>
  <si>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</si>
  <si>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</si>
  <si>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</si>
  <si>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</si>
  <si>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</si>
  <si>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</si>
  <si>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</si>
  <si>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</si>
  <si>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</si>
  <si>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</si>
  <si>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</si>
  <si>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</si>
  <si>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</si>
  <si>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</si>
  <si>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</si>
  <si>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</si>
  <si>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</si>
  <si>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</si>
  <si>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</si>
  <si>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</si>
  <si>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</si>
  <si>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</si>
  <si>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</si>
  <si>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</si>
  <si>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</si>
  <si>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</si>
  <si>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</si>
  <si>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</si>
  <si>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</si>
  <si>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</si>
  <si>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</si>
  <si>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</si>
  <si>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</si>
  <si>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</si>
  <si>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</si>
  <si>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</si>
  <si>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</si>
  <si>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</si>
  <si>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</si>
  <si>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</si>
  <si>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</si>
  <si>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</si>
  <si>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</si>
  <si>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</si>
  <si>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</si>
  <si>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</si>
  <si>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</si>
  <si>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</si>
  <si>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</si>
  <si>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</si>
  <si>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</si>
  <si>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</si>
  <si>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</si>
  <si>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</si>
  <si>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</si>
  <si>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</si>
  <si>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</si>
  <si>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</si>
  <si>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</si>
  <si>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</si>
  <si>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</si>
  <si>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</si>
  <si>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</si>
  <si>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</si>
  <si>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</si>
  <si>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</si>
  <si>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</si>
  <si>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</si>
  <si>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</si>
  <si>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</si>
  <si>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</si>
  <si>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</si>
  <si>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</si>
  <si>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</si>
  <si>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</si>
  <si>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</si>
  <si>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</si>
  <si>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</si>
  <si>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</si>
  <si>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</si>
  <si>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</si>
  <si>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</si>
  <si>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</si>
  <si>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</si>
  <si>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</si>
  <si>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</si>
  <si>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</si>
  <si>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</si>
  <si>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</si>
  <si>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</si>
  <si>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</si>
  <si>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</si>
  <si>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</si>
  <si>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</si>
  <si>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</si>
  <si>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</si>
  <si>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</si>
  <si>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</si>
  <si>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</si>
  <si>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</si>
  <si>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</si>
  <si>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</si>
  <si>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</si>
  <si>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</si>
  <si>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</si>
  <si>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</si>
  <si>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</si>
  <si>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</si>
  <si>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</si>
  <si>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</si>
  <si>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</si>
  <si>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</si>
  <si>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</si>
  <si>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</si>
  <si>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</si>
  <si>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</si>
  <si>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</si>
  <si>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</si>
  <si>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</si>
  <si>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</si>
  <si>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</si>
  <si>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</si>
  <si>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</si>
  <si>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</si>
  <si>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</si>
  <si>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</si>
  <si>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</si>
  <si>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</si>
  <si>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</si>
  <si>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</si>
  <si>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</si>
  <si>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</si>
  <si>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</si>
  <si>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</si>
  <si>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</si>
  <si>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</si>
  <si>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</si>
  <si>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</si>
  <si>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</si>
  <si>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</si>
  <si>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</si>
  <si>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</si>
  <si>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</si>
  <si>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</si>
  <si>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</si>
  <si>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</si>
  <si>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</si>
  <si>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</si>
  <si>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</si>
  <si>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</si>
  <si>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</si>
  <si>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</si>
  <si>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</si>
  <si>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</si>
  <si>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</si>
  <si>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</si>
  <si>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</si>
  <si>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</si>
  <si>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</si>
  <si>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</si>
  <si>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</si>
  <si>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</si>
  <si>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</si>
  <si>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</si>
  <si>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</si>
  <si>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</si>
  <si>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</si>
  <si>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</si>
  <si>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</si>
  <si>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</si>
  <si>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</si>
  <si>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</si>
  <si>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</si>
  <si>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</si>
  <si>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</si>
  <si>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</si>
  <si>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</si>
  <si>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</si>
  <si>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</si>
  <si>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</si>
  <si>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</si>
  <si>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</si>
  <si>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</si>
  <si>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</si>
  <si>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</si>
  <si>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</si>
  <si>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</si>
  <si>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</si>
  <si>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</si>
  <si>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</si>
  <si>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</si>
  <si>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</si>
  <si>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</si>
  <si>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</si>
  <si>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</si>
  <si>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</si>
  <si>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</si>
  <si>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</si>
  <si>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</si>
  <si>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</si>
  <si>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</si>
  <si>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</si>
  <si>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</si>
  <si>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</si>
  <si>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</si>
  <si>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</si>
  <si>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</si>
  <si>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</si>
  <si>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</si>
  <si>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</si>
  <si>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</si>
  <si>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</si>
  <si>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</si>
  <si>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</si>
  <si>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</si>
  <si>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</si>
  <si>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</si>
  <si>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</si>
  <si>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</si>
  <si>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</si>
  <si>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</si>
  <si>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</si>
  <si>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</si>
  <si>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</si>
  <si>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</si>
  <si>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</si>
  <si>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</si>
  <si>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</si>
  <si>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</si>
  <si>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</si>
  <si>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</si>
  <si>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</si>
  <si>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</si>
  <si>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</si>
  <si>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</si>
  <si>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</si>
  <si>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</si>
  <si>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</si>
  <si>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</si>
  <si>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</si>
  <si>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</si>
  <si>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</si>
  <si>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</si>
  <si>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</si>
  <si>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</si>
  <si>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</si>
  <si>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</si>
  <si>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</si>
  <si>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</si>
  <si>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</si>
  <si>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</si>
  <si>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</si>
  <si>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</si>
  <si>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</si>
  <si>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</si>
  <si>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</si>
  <si>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</si>
  <si>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</si>
  <si>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</si>
  <si>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</si>
  <si>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</si>
  <si>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</si>
  <si>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</si>
  <si>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</si>
  <si>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</si>
  <si>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</si>
  <si>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</si>
  <si>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</si>
  <si>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</si>
  <si>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</si>
  <si>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</si>
  <si>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</si>
  <si>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</si>
  <si>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</si>
  <si>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</si>
  <si>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</si>
  <si>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</si>
  <si>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</si>
  <si>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</si>
  <si>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</si>
  <si>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</si>
  <si>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</si>
  <si>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</si>
  <si>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</si>
  <si>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</si>
  <si>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</si>
  <si>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</si>
  <si>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</si>
  <si>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</si>
  <si>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</si>
  <si>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</si>
  <si>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</si>
  <si>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</si>
  <si>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</si>
  <si>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</si>
  <si>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</si>
  <si>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</si>
  <si>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</si>
  <si>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</si>
  <si>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</si>
  <si>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</si>
  <si>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</si>
  <si>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</si>
  <si>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</si>
  <si>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</si>
  <si>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</si>
  <si>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</si>
  <si>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</si>
  <si>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</si>
  <si>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</si>
  <si>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</si>
  <si>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</si>
  <si>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</si>
  <si>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</si>
  <si>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</si>
  <si>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</si>
  <si>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</si>
  <si>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</si>
  <si>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</si>
  <si>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</si>
  <si>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</si>
  <si>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</si>
  <si>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</si>
  <si>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</si>
  <si>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</si>
  <si>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</si>
  <si>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</si>
  <si>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</si>
  <si>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</si>
  <si>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</si>
  <si>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</si>
  <si>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</si>
  <si>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</si>
  <si>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</si>
  <si>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</si>
  <si>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</si>
  <si>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</si>
  <si>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</si>
  <si>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</si>
  <si>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</si>
  <si>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</si>
  <si>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</si>
  <si>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</si>
  <si>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</si>
  <si>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</si>
  <si>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</si>
  <si>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</si>
  <si>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</si>
  <si>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</si>
  <si>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</si>
  <si>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</si>
  <si>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</si>
  <si>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</si>
  <si>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</si>
  <si>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</si>
  <si>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</si>
  <si>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</si>
  <si>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</si>
  <si>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</si>
  <si>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</si>
  <si>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</si>
  <si>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</si>
  <si>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</si>
  <si>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</si>
  <si>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</si>
  <si>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</si>
  <si>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</si>
  <si>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</si>
  <si>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</si>
  <si>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</si>
  <si>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</si>
  <si>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</si>
  <si>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</si>
  <si>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</si>
  <si>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</si>
  <si>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</si>
  <si>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</si>
  <si>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</si>
  <si>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</si>
  <si>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</si>
  <si>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</si>
  <si>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</si>
  <si>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</si>
  <si>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</si>
  <si>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</si>
  <si>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</si>
  <si>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</si>
  <si>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</si>
  <si>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</si>
  <si>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</si>
  <si>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</si>
  <si>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</si>
  <si>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</si>
  <si>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</si>
  <si>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</si>
  <si>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</si>
  <si>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</si>
  <si>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</si>
  <si>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</si>
  <si>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</si>
  <si>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</si>
  <si>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</si>
  <si>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</si>
  <si>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</si>
  <si>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</si>
  <si>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</si>
  <si>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</si>
  <si>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</si>
  <si>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</si>
  <si>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</si>
  <si>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</si>
  <si>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</si>
  <si>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</si>
  <si>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</si>
  <si>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</si>
  <si>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</si>
  <si>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</si>
  <si>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</si>
  <si>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</si>
  <si>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</si>
  <si>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</si>
  <si>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</si>
  <si>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</si>
  <si>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</si>
  <si>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</si>
  <si>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</si>
  <si>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</si>
  <si>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</si>
  <si>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</si>
  <si>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</si>
  <si>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</si>
  <si>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</si>
  <si>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</si>
  <si>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</si>
  <si>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</si>
  <si>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</si>
  <si>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</si>
  <si>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</si>
  <si>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</si>
  <si>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</si>
  <si>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</si>
  <si>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</si>
  <si>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</si>
  <si>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</si>
  <si>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</si>
  <si>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</si>
  <si>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</si>
  <si>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</si>
  <si>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</si>
  <si>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</si>
  <si>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</si>
  <si>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</si>
  <si>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</si>
  <si>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</si>
  <si>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</si>
  <si>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</si>
  <si>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</si>
  <si>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</si>
  <si>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</si>
  <si>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</si>
  <si>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</si>
  <si>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</si>
  <si>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</si>
  <si>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</si>
  <si>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</si>
  <si>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</si>
  <si>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</si>
  <si>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</si>
  <si>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</si>
  <si>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</si>
  <si>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</si>
  <si>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</si>
  <si>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</si>
  <si>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</si>
  <si>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</si>
  <si>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</si>
  <si>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</si>
  <si>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</si>
  <si>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</si>
  <si>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</si>
  <si>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</si>
  <si>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</si>
  <si>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</si>
  <si>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</si>
  <si>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</si>
  <si>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</si>
  <si>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</si>
  <si>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</si>
  <si>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</si>
  <si>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</si>
  <si>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</si>
  <si>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</si>
  <si>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</si>
  <si>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</si>
  <si>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</si>
  <si>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</si>
  <si>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</si>
  <si>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</si>
  <si>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</si>
  <si>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</si>
  <si>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</si>
  <si>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</si>
  <si>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</si>
  <si>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</si>
  <si>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</si>
  <si>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</si>
  <si>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</si>
  <si>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</si>
  <si>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</si>
  <si>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</si>
  <si>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</si>
  <si>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</si>
  <si>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</si>
  <si>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</si>
  <si>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</si>
  <si>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</si>
  <si>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</si>
  <si>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</si>
  <si>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</si>
  <si>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</si>
  <si>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</si>
  <si>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</si>
  <si>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</si>
  <si>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</si>
  <si>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</si>
  <si>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</si>
  <si>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</si>
  <si>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</si>
  <si>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</si>
  <si>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</si>
  <si>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</si>
  <si>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</si>
  <si>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</si>
  <si>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</si>
  <si>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</si>
  <si>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</si>
  <si>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</si>
  <si>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</si>
  <si>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</si>
  <si>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</si>
  <si>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</si>
  <si>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</si>
  <si>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</si>
  <si>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</si>
  <si>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</si>
  <si>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</si>
  <si>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</si>
  <si>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</si>
  <si>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</si>
  <si>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</si>
  <si>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</si>
  <si>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</si>
  <si>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</si>
  <si>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</si>
  <si>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</si>
  <si>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</si>
  <si>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</si>
  <si>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</si>
  <si>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</si>
  <si>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</si>
  <si>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</si>
  <si>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</si>
  <si>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</si>
  <si>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</si>
  <si>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</si>
  <si>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</si>
  <si>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</si>
  <si>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</si>
  <si>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</si>
  <si>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</si>
  <si>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</si>
  <si>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</si>
  <si>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</si>
  <si>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</si>
  <si>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</si>
  <si>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</si>
  <si>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</si>
  <si>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</si>
  <si>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</si>
  <si>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</si>
  <si>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</si>
  <si>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</si>
  <si>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</si>
  <si>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</si>
  <si>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</si>
  <si>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</si>
  <si>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</si>
  <si>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</si>
  <si>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</si>
  <si>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</si>
  <si>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</si>
  <si>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</si>
  <si>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</si>
  <si>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</si>
  <si>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</si>
  <si>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</si>
  <si>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</si>
  <si>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</si>
  <si>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</si>
  <si>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</si>
  <si>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</si>
  <si>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</si>
  <si>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</si>
  <si>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</si>
  <si>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</si>
  <si>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</si>
  <si>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</si>
  <si>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</si>
  <si>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</si>
  <si>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</si>
  <si>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</si>
  <si>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</si>
  <si>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</si>
  <si>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</si>
  <si>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</si>
  <si>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</si>
  <si>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</si>
  <si>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</si>
  <si>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</si>
  <si>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</si>
  <si>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</si>
  <si>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</si>
  <si>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</si>
  <si>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</si>
  <si>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</si>
  <si>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</si>
  <si>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</si>
  <si>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</si>
  <si>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</si>
  <si>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</si>
  <si>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</si>
  <si>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</si>
  <si>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</si>
  <si>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</si>
  <si>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</si>
  <si>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</si>
  <si>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</si>
  <si>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</si>
  <si>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</si>
  <si>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</si>
  <si>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</si>
  <si>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</si>
  <si>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</si>
  <si>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</si>
  <si>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</si>
  <si>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</si>
  <si>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</si>
  <si>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</si>
  <si>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</si>
  <si>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</si>
  <si>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</si>
  <si>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</si>
  <si>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</si>
  <si>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</si>
  <si>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</si>
  <si>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</si>
  <si>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</si>
  <si>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</si>
  <si>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</si>
  <si>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</si>
  <si>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</si>
  <si>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</si>
  <si>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</si>
  <si>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</si>
  <si>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</si>
  <si>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</si>
  <si>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</si>
  <si>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</si>
  <si>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</si>
  <si>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</si>
  <si>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</si>
  <si>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</si>
  <si>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</si>
  <si>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</si>
  <si>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</si>
  <si>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</si>
  <si>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</si>
  <si>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</si>
  <si>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</si>
  <si>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</si>
  <si>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</si>
  <si>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</si>
  <si>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</si>
  <si>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</si>
  <si>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</si>
  <si>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</si>
  <si>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</si>
  <si>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</si>
  <si>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</si>
  <si>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</si>
  <si>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</si>
  <si>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</si>
  <si>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</si>
  <si>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</si>
  <si>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</si>
  <si>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</si>
  <si>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</si>
  <si>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</si>
  <si>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</si>
  <si>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</si>
  <si>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</si>
  <si>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</si>
  <si>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</si>
  <si>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</si>
  <si>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</si>
  <si>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</si>
  <si>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</si>
  <si>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</si>
  <si>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</si>
  <si>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</si>
  <si>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</si>
  <si>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</si>
  <si>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</si>
  <si>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</si>
  <si>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</si>
  <si>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</si>
  <si>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</si>
  <si>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</si>
  <si>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</si>
  <si>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</si>
  <si>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</si>
  <si>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</si>
  <si>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</si>
  <si>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</si>
  <si>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</si>
  <si>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</si>
  <si>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</si>
  <si>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</si>
  <si>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</si>
  <si>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</si>
  <si>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</si>
  <si>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</si>
  <si>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</si>
  <si>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</si>
  <si>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</si>
  <si>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</si>
  <si>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</si>
  <si>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</si>
  <si>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</si>
  <si>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</si>
  <si>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</si>
  <si>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</si>
  <si>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</si>
  <si>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</si>
  <si>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</si>
  <si>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</si>
  <si>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</si>
  <si>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</si>
  <si>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</si>
  <si>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</si>
  <si>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</si>
  <si>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</si>
  <si>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</si>
  <si>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</si>
  <si>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</si>
  <si>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</si>
  <si>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</si>
  <si>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</si>
  <si>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</si>
  <si>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</si>
  <si>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</si>
  <si>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</si>
  <si>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</si>
  <si>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</si>
  <si>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</si>
  <si>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</si>
  <si>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</si>
  <si>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</si>
  <si>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</si>
  <si>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</si>
  <si>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</si>
  <si>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</si>
  <si>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</si>
  <si>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</si>
  <si>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</si>
  <si>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</si>
  <si>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</si>
  <si>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</si>
  <si>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</si>
  <si>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</si>
  <si>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</si>
  <si>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</si>
  <si>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</si>
  <si>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</si>
  <si>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</si>
  <si>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</si>
  <si>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</si>
  <si>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</si>
  <si>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</si>
  <si>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</si>
  <si>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</si>
  <si>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</si>
  <si>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</si>
  <si>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</si>
  <si>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</si>
  <si>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</si>
  <si>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</si>
  <si>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</si>
  <si>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</si>
  <si>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</si>
  <si>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</si>
  <si>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</si>
  <si>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</si>
  <si>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</si>
  <si>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</si>
  <si>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</si>
  <si>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</si>
  <si>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</si>
  <si>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</si>
  <si>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</si>
  <si>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</si>
  <si>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</si>
  <si>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</si>
  <si>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</si>
  <si>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</si>
  <si>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</si>
  <si>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</si>
  <si>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</si>
  <si>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</si>
  <si>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</si>
  <si>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</si>
  <si>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</si>
  <si>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</si>
  <si>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</si>
  <si>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</si>
  <si>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</si>
  <si>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</si>
  <si>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</si>
  <si>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</si>
  <si>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</si>
  <si>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</si>
  <si>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</si>
  <si>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</si>
  <si>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</si>
  <si>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</si>
  <si>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</si>
  <si>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</si>
  <si>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</si>
  <si>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</si>
  <si>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</si>
  <si>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</si>
  <si>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</si>
  <si>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</si>
  <si>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</si>
  <si>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</si>
  <si>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</si>
  <si>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</si>
  <si>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</si>
  <si>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</si>
  <si>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</si>
  <si>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</si>
  <si>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</si>
  <si>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</si>
  <si>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</si>
  <si>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</si>
  <si>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</si>
  <si>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</si>
  <si>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</si>
  <si>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</si>
  <si>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</si>
  <si>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</si>
  <si>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</si>
  <si>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</si>
  <si>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</si>
  <si>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</si>
  <si>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</si>
  <si>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</si>
  <si>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</si>
  <si>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</si>
  <si>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</si>
  <si>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</si>
  <si>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</si>
  <si>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</si>
  <si>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</si>
  <si>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</si>
  <si>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</si>
  <si>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</si>
  <si>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</si>
  <si>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</si>
  <si>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</si>
  <si>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</si>
  <si>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</si>
  <si>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</si>
  <si>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</si>
  <si>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</si>
  <si>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</si>
  <si>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</si>
  <si>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</si>
  <si>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</si>
  <si>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</si>
  <si>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</si>
  <si>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</si>
  <si>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</si>
  <si>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</si>
  <si>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</si>
  <si>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</si>
  <si>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</si>
  <si>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</si>
  <si>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</si>
  <si>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</si>
  <si>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</si>
  <si>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</si>
  <si>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</si>
  <si>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</si>
  <si>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</si>
  <si>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</si>
  <si>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</si>
  <si>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</si>
  <si>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</si>
  <si>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</si>
  <si>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</si>
  <si>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</si>
  <si>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</si>
  <si>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</si>
  <si>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</si>
  <si>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</si>
  <si>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</si>
  <si>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</si>
  <si>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</si>
  <si>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</si>
  <si>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</si>
  <si>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</si>
  <si>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</si>
  <si>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</si>
  <si>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</si>
  <si>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</si>
  <si>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</si>
  <si>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</si>
  <si>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</si>
  <si>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</si>
  <si>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</si>
  <si>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</si>
  <si>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</si>
  <si>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</si>
  <si>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</si>
  <si>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</si>
  <si>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</si>
  <si>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</si>
  <si>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</si>
  <si>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</si>
  <si>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</si>
  <si>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</si>
  <si>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</si>
  <si>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</si>
  <si>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</si>
  <si>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</si>
  <si>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</si>
  <si>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</si>
  <si>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</si>
  <si>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</si>
  <si>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</si>
  <si>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</si>
  <si>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</si>
  <si>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</si>
  <si>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</si>
  <si>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</si>
  <si>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</si>
  <si>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</si>
  <si>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</si>
  <si>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</si>
  <si>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</si>
  <si>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</si>
  <si>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</si>
  <si>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</si>
  <si>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</si>
  <si>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</si>
  <si>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</si>
  <si>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</si>
  <si>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</si>
  <si>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</si>
  <si>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</si>
  <si>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</si>
  <si>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</si>
  <si>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</si>
  <si>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</si>
  <si>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</si>
  <si>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</si>
  <si>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</si>
  <si>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</si>
  <si>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</si>
  <si>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</si>
  <si>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</si>
  <si>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</si>
  <si>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</si>
  <si>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</si>
  <si>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</si>
  <si>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</si>
  <si>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</si>
  <si>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</si>
  <si>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</si>
  <si>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</si>
  <si>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</si>
  <si>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</si>
  <si>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</si>
  <si>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</si>
  <si>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</si>
  <si>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</si>
  <si>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</si>
  <si>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</si>
  <si>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</si>
  <si>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</si>
  <si>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</si>
  <si>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</si>
  <si>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</si>
  <si>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</si>
  <si>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</si>
  <si>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</si>
  <si>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</si>
  <si>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</si>
  <si>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</si>
  <si>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</si>
  <si>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</si>
  <si>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</si>
  <si>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</si>
  <si>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</si>
  <si>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</si>
  <si>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</si>
  <si>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</si>
  <si>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</si>
  <si>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</si>
  <si>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</si>
  <si>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</si>
  <si>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</si>
  <si>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</si>
  <si>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</si>
  <si>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</si>
  <si>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</si>
  <si>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</si>
  <si>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</si>
  <si>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</si>
  <si>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</si>
  <si>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</si>
  <si>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</si>
  <si>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</si>
  <si>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</si>
  <si>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</si>
  <si>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</si>
  <si>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</si>
  <si>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</si>
  <si>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</si>
  <si>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</si>
  <si>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</si>
  <si>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</si>
  <si>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</si>
  <si>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</si>
  <si>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</si>
  <si>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</si>
  <si>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</si>
  <si>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</si>
  <si>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</si>
  <si>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</si>
  <si>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</si>
  <si>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</si>
  <si>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</si>
  <si>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</si>
  <si>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</si>
  <si>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</si>
  <si>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</si>
  <si>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</si>
  <si>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</si>
  <si>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</si>
  <si>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</si>
  <si>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</si>
  <si>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</si>
  <si>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</si>
  <si>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</si>
  <si>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</si>
  <si>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</si>
  <si>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</si>
  <si>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</si>
  <si>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</si>
  <si>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</si>
  <si>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</si>
  <si>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</si>
  <si>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</si>
  <si>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</si>
  <si>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</si>
  <si>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</si>
  <si>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</si>
  <si>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</si>
  <si>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</si>
  <si>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</si>
  <si>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</si>
  <si>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</si>
  <si>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</si>
  <si>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</si>
  <si>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</si>
  <si>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</si>
  <si>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</si>
  <si>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</si>
  <si>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</si>
  <si>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</si>
  <si>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</si>
  <si>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</si>
  <si>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</si>
  <si>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</si>
  <si>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</si>
  <si>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</si>
  <si>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</si>
  <si>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</si>
  <si>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</si>
  <si>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</si>
  <si>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</si>
  <si>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</si>
  <si>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</si>
  <si>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</si>
  <si>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</si>
  <si>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</si>
  <si>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</si>
  <si>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</si>
  <si>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</si>
  <si>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</si>
  <si>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</si>
  <si>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</si>
  <si>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</si>
  <si>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</si>
  <si>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</si>
  <si>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</si>
  <si>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</si>
  <si>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</si>
  <si>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</si>
  <si>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</si>
  <si>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</si>
  <si>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</si>
  <si>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</si>
  <si>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</si>
  <si>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</si>
  <si>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</si>
  <si>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</si>
  <si>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</si>
  <si>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</si>
  <si>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</si>
  <si>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</si>
  <si>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</si>
  <si>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</si>
  <si>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</si>
  <si>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</si>
  <si>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</si>
  <si>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</si>
  <si>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</si>
  <si>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</si>
  <si>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</si>
  <si>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</si>
  <si>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</si>
  <si>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</si>
  <si>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</si>
  <si>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</si>
  <si>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</si>
  <si>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</si>
  <si>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</si>
  <si>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</si>
  <si>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</si>
  <si>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</si>
  <si>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</si>
  <si>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</si>
  <si>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</si>
  <si>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</si>
  <si>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</si>
  <si>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</si>
  <si>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</si>
  <si>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</si>
  <si>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</si>
  <si>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</si>
  <si>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</si>
  <si>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</si>
  <si>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</si>
  <si>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</si>
  <si>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</si>
  <si>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</si>
  <si>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</si>
  <si>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</si>
  <si>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</si>
  <si>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</si>
  <si>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</si>
  <si>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</si>
  <si>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</si>
  <si>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</si>
  <si>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</si>
  <si>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</si>
  <si>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</si>
  <si>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</si>
  <si>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</si>
  <si>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</si>
  <si>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</si>
  <si>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</si>
  <si>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</si>
  <si>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</si>
  <si>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</si>
  <si>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</si>
  <si>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</si>
  <si>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</si>
  <si>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</si>
  <si>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</si>
  <si>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</si>
  <si>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</si>
  <si>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</si>
  <si>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</si>
  <si>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</si>
  <si>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</si>
  <si>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</si>
  <si>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</si>
  <si>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</si>
  <si>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</si>
  <si>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</si>
  <si>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</si>
  <si>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</si>
  <si>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</si>
  <si>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</si>
  <si>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</si>
  <si>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</si>
  <si>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</si>
  <si>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</si>
  <si>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</si>
  <si>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</si>
  <si>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</si>
  <si>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</si>
  <si>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</si>
  <si>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</si>
  <si>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</si>
  <si>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</si>
  <si>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</si>
  <si>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</si>
  <si>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</si>
  <si>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</si>
  <si>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</si>
  <si>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</si>
  <si>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</si>
  <si>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</si>
  <si>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</si>
  <si>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</si>
  <si>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</si>
  <si>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</si>
  <si>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</si>
  <si>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</si>
  <si>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</si>
  <si>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</si>
  <si>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</si>
  <si>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</si>
  <si>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</si>
  <si>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</si>
  <si>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</si>
  <si>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</si>
  <si>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</si>
  <si>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</si>
  <si>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</si>
  <si>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</si>
  <si>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</si>
  <si>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</si>
  <si>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</si>
  <si>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</si>
  <si>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</si>
  <si>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</si>
  <si>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</si>
  <si>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</si>
  <si>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</si>
  <si>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</si>
  <si>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</si>
  <si>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</si>
  <si>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</si>
  <si>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</si>
  <si>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</si>
  <si>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</si>
  <si>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</si>
  <si>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</si>
  <si>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</si>
  <si>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</si>
  <si>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</si>
  <si>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</si>
  <si>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</si>
  <si>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</si>
  <si>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</si>
  <si>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</si>
  <si>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</si>
  <si>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</si>
  <si>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</si>
  <si>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</si>
  <si>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</si>
  <si>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</si>
  <si>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</si>
  <si>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</si>
  <si>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</si>
  <si>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</si>
  <si>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</si>
  <si>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</si>
  <si>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</si>
  <si>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</si>
  <si>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</si>
  <si>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</si>
  <si>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</si>
  <si>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</si>
  <si>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</si>
  <si>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</si>
  <si>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</si>
  <si>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</si>
  <si>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</si>
  <si>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</si>
  <si>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</si>
  <si>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</si>
  <si>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</si>
  <si>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</si>
  <si>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</si>
  <si>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</si>
  <si>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</si>
  <si>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</si>
  <si>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</si>
  <si>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</si>
  <si>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</si>
  <si>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</si>
  <si>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</si>
  <si>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</si>
  <si>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</si>
  <si>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</si>
  <si>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</si>
  <si>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</si>
  <si>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</si>
  <si>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</si>
  <si>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</si>
  <si>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</si>
  <si>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</si>
  <si>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</si>
  <si>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</si>
  <si>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</si>
  <si>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</si>
  <si>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</si>
  <si>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</si>
  <si>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</si>
  <si>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</si>
  <si>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</si>
  <si>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</si>
  <si>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</si>
  <si>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</si>
  <si>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</si>
  <si>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</si>
  <si>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</si>
  <si>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</si>
  <si>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</si>
  <si>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</si>
  <si>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</si>
  <si>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</si>
  <si>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</si>
  <si>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</si>
  <si>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</si>
  <si>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</si>
  <si>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</si>
  <si>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</si>
  <si>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</si>
  <si>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</si>
  <si>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</si>
  <si>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</si>
  <si>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</si>
  <si>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</si>
  <si>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</si>
  <si>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</si>
  <si>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</si>
  <si>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</si>
  <si>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</si>
  <si>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</si>
  <si>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</si>
  <si>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</si>
  <si>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</si>
  <si>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</si>
  <si>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</si>
  <si>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</si>
  <si>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</si>
  <si>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</si>
  <si>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</si>
  <si>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</si>
  <si>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</si>
  <si>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</si>
  <si>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</si>
  <si>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</si>
  <si>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</si>
  <si>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</si>
  <si>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</si>
  <si>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</si>
  <si>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</si>
  <si>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</si>
  <si>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</si>
  <si>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</si>
  <si>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</si>
  <si>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</si>
  <si>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</si>
  <si>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</si>
  <si>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</si>
  <si>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</si>
  <si>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</si>
  <si>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</si>
  <si>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</si>
  <si>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</si>
  <si>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</si>
  <si>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</si>
  <si>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</si>
  <si>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</si>
  <si>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</si>
  <si>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</si>
  <si>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</si>
  <si>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</si>
  <si>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</si>
  <si>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</si>
  <si>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</si>
  <si>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</si>
  <si>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</si>
  <si>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</si>
  <si>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</si>
  <si>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</si>
  <si>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</si>
  <si>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</si>
  <si>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</si>
  <si>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</si>
  <si>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</si>
  <si>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</si>
  <si>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</si>
  <si>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</si>
  <si>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</si>
  <si>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</si>
  <si>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</si>
  <si>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</si>
  <si>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</si>
  <si>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</si>
  <si>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</si>
  <si>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</si>
  <si>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</si>
  <si>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</si>
  <si>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</si>
  <si>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</si>
  <si>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</si>
  <si>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</si>
  <si>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</si>
  <si>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</si>
  <si>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</si>
  <si>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</si>
  <si>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</si>
  <si>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</si>
  <si>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</si>
  <si>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</si>
  <si>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</si>
  <si>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</si>
  <si>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</si>
  <si>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</si>
  <si>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</si>
  <si>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</si>
  <si>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</si>
  <si>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</si>
  <si>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</si>
  <si>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</si>
  <si>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</si>
  <si>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</si>
  <si>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</si>
  <si>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</si>
  <si>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</si>
  <si>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</si>
  <si>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</si>
  <si>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</si>
  <si>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</si>
  <si>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</si>
  <si>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</si>
  <si>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</si>
  <si>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</si>
  <si>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</si>
  <si>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</si>
  <si>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</si>
  <si>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</si>
  <si>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</si>
  <si>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</si>
  <si>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</si>
  <si>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</si>
  <si>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</si>
  <si>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</si>
  <si>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</si>
  <si>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</si>
  <si>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</si>
  <si>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</si>
  <si>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</si>
  <si>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</si>
  <si>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</si>
  <si>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</si>
  <si>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</si>
  <si>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</si>
  <si>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</si>
  <si>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</si>
  <si>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</si>
  <si>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</si>
  <si>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</si>
  <si>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</si>
  <si>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</si>
  <si>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</si>
  <si>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</si>
  <si>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</si>
  <si>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</si>
  <si>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</si>
  <si>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</si>
  <si>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</si>
  <si>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</si>
  <si>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</si>
  <si>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</si>
  <si>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</si>
  <si>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</si>
  <si>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</si>
  <si>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</si>
  <si>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</si>
  <si>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</si>
  <si>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</si>
  <si>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</si>
  <si>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</si>
  <si>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</si>
  <si>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</si>
  <si>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</si>
  <si>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</si>
  <si>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</si>
  <si>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</si>
  <si>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</si>
  <si>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</si>
  <si>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</si>
  <si>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</si>
  <si>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</si>
  <si>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</si>
  <si>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</si>
  <si>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</si>
  <si>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</si>
  <si>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</si>
  <si>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</si>
  <si>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</si>
  <si>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</si>
  <si>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</si>
  <si>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</si>
  <si>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</si>
  <si>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</si>
  <si>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</si>
  <si>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</si>
  <si>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</si>
  <si>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</si>
  <si>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</si>
  <si>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</si>
  <si>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</si>
  <si>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</si>
  <si>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</si>
  <si>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</si>
  <si>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</si>
  <si>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</si>
  <si>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</si>
  <si>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</si>
  <si>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</si>
  <si>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</si>
  <si>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</si>
  <si>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</si>
  <si>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</si>
  <si>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</si>
  <si>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</si>
  <si>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</si>
  <si>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</si>
  <si>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</si>
  <si>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</si>
  <si>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</si>
  <si>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</si>
  <si>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</si>
  <si>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</si>
  <si>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</si>
  <si>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</si>
  <si>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</si>
  <si>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</si>
  <si>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</si>
  <si>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</si>
  <si>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</si>
  <si>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</si>
  <si>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</si>
  <si>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</si>
  <si>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</si>
  <si>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</si>
  <si>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</si>
  <si>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</si>
  <si>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</si>
  <si>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</si>
  <si>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</si>
  <si>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</si>
  <si>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</si>
  <si>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</si>
  <si>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</si>
  <si>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</si>
  <si>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</si>
  <si>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</si>
  <si>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</si>
  <si>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</si>
  <si>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</si>
  <si>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</si>
  <si>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</si>
  <si>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</si>
  <si>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</si>
  <si>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</si>
  <si>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</si>
  <si>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</si>
  <si>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</si>
  <si>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</si>
  <si>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</si>
  <si>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</si>
  <si>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</si>
  <si>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</si>
  <si>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</si>
  <si>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</si>
  <si>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</si>
  <si>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</si>
  <si>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</si>
  <si>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</si>
  <si>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</si>
  <si>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</si>
  <si>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</si>
  <si>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</si>
  <si>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</si>
  <si>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</si>
  <si>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</si>
  <si>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</si>
  <si>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</si>
  <si>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</si>
  <si>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</si>
  <si>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</si>
  <si>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</si>
  <si>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</si>
  <si>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</si>
  <si>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</si>
  <si>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</si>
  <si>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</si>
  <si>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</si>
  <si>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</si>
  <si>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</si>
  <si>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</si>
  <si>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</si>
  <si>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</si>
  <si>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</si>
  <si>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</si>
  <si>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</si>
  <si>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</si>
  <si>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</si>
  <si>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</si>
  <si>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</si>
  <si>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</si>
  <si>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</si>
  <si>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</si>
  <si>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</si>
  <si>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</si>
  <si>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</si>
  <si>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</si>
  <si>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</si>
  <si>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</si>
  <si>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</si>
  <si>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</si>
  <si>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</si>
  <si>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</si>
  <si>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</si>
  <si>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</si>
  <si>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</si>
  <si>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</si>
  <si>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</si>
  <si>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</si>
  <si>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</si>
  <si>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</si>
  <si>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</si>
  <si>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</si>
  <si>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</si>
  <si>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</si>
  <si>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</si>
  <si>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</si>
  <si>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</si>
  <si>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</si>
  <si>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</si>
  <si>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</si>
  <si>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</si>
  <si>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</si>
  <si>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</si>
  <si>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</si>
  <si>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</si>
  <si>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</si>
  <si>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</si>
  <si>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</si>
  <si>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</si>
  <si>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</si>
  <si>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</si>
  <si>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</si>
  <si>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</si>
  <si>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</si>
  <si>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</si>
  <si>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</si>
  <si>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</si>
  <si>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</si>
  <si>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</si>
  <si>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</si>
  <si>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</si>
  <si>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</si>
  <si>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</si>
  <si>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</si>
  <si>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</si>
  <si>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</si>
  <si>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</si>
  <si>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</si>
  <si>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</si>
  <si>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</si>
  <si>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</si>
  <si>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</si>
  <si>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</si>
  <si>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</si>
  <si>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</si>
  <si>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</si>
  <si>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</si>
  <si>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</si>
  <si>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</si>
  <si>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</si>
  <si>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</si>
  <si>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</si>
  <si>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</si>
  <si>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</si>
  <si>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</si>
  <si>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</si>
  <si>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</si>
  <si>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</si>
  <si>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</si>
  <si>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</si>
  <si>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</si>
  <si>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</si>
  <si>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</si>
  <si>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</si>
  <si>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</si>
  <si>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</si>
  <si>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</si>
  <si>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</si>
  <si>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</si>
  <si>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</si>
  <si>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</si>
  <si>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</si>
  <si>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</si>
  <si>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</si>
  <si>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</si>
  <si>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</si>
  <si>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</si>
  <si>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</si>
  <si>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</si>
  <si>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</si>
  <si>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</si>
  <si>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</si>
  <si>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</si>
  <si>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</si>
  <si>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</si>
  <si>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</si>
  <si>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</si>
  <si>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</si>
  <si>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</si>
  <si>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</si>
  <si>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</si>
  <si>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</si>
  <si>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</si>
  <si>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</si>
  <si>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</si>
  <si>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</si>
  <si>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</si>
  <si>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</si>
  <si>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</si>
  <si>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</si>
  <si>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</si>
  <si>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</si>
  <si>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</si>
  <si>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</si>
  <si>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</si>
  <si>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</si>
  <si>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</si>
  <si>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</si>
  <si>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</si>
  <si>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</si>
  <si>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</si>
  <si>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</si>
  <si>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</si>
  <si>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</si>
  <si>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</si>
  <si>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</si>
  <si>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</si>
  <si>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</si>
  <si>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</si>
  <si>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</si>
  <si>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</si>
  <si>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</si>
  <si>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</si>
  <si>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</si>
  <si>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</si>
  <si>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</si>
  <si>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</si>
  <si>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</si>
  <si>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</si>
  <si>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</si>
  <si>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</si>
  <si>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</si>
  <si>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</si>
  <si>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</si>
  <si>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</si>
  <si>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</si>
  <si>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</si>
  <si>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</si>
  <si>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</si>
  <si>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</si>
  <si>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</si>
  <si>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</si>
  <si>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</si>
  <si>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</si>
  <si>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</si>
  <si>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</si>
  <si>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</si>
  <si>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</si>
  <si>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</si>
  <si>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</si>
  <si>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</si>
  <si>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</si>
  <si>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</si>
  <si>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</si>
  <si>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</si>
  <si>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</si>
  <si>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</si>
  <si>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</si>
  <si>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</si>
  <si>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</si>
  <si>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</si>
  <si>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</si>
  <si>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</si>
  <si>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</si>
  <si>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</si>
  <si>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</si>
  <si>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</si>
  <si>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</si>
  <si>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</si>
  <si>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</si>
  <si>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</si>
  <si>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</si>
  <si>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</si>
  <si>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</si>
  <si>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</si>
  <si>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</si>
  <si>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</si>
  <si>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</si>
  <si>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</si>
  <si>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</si>
  <si>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</si>
  <si>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</si>
  <si>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</si>
  <si>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</si>
  <si>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</si>
  <si>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</si>
  <si>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</si>
  <si>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</si>
  <si>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</si>
  <si>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</si>
  <si>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</si>
  <si>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</si>
  <si>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</si>
  <si>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</si>
  <si>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</si>
  <si>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</si>
  <si>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</si>
  <si>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</si>
  <si>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</si>
  <si>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</si>
  <si>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</si>
  <si>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</si>
  <si>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</si>
  <si>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</si>
  <si>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</si>
  <si>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</si>
  <si>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</si>
  <si>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</si>
  <si>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</si>
  <si>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</si>
  <si>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</si>
  <si>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</si>
  <si>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</si>
  <si>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</si>
  <si>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</si>
  <si>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</si>
  <si>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</si>
  <si>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</si>
  <si>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</si>
  <si>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</si>
  <si>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</si>
  <si>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</si>
  <si>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</si>
  <si>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</si>
  <si>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</si>
  <si>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</si>
  <si>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</si>
  <si>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</si>
  <si>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</si>
  <si>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</si>
  <si>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</si>
  <si>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</si>
  <si>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</si>
  <si>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</si>
  <si>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</si>
  <si>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</si>
  <si>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</si>
  <si>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</si>
  <si>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</si>
  <si>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</si>
  <si>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</si>
  <si>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</si>
  <si>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</si>
  <si>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</si>
  <si>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</si>
  <si>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</si>
  <si>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</si>
  <si>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</si>
  <si>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</si>
  <si>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</si>
  <si>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</si>
  <si>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</si>
  <si>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</si>
  <si>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</si>
  <si>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</si>
  <si>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</si>
  <si>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</si>
  <si>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</si>
  <si>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</si>
  <si>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</si>
  <si>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</si>
  <si>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</si>
  <si>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</si>
  <si>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</si>
  <si>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</si>
  <si>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</si>
  <si>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</si>
  <si>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</si>
  <si>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</si>
  <si>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</si>
  <si>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</si>
  <si>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</si>
  <si>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</si>
  <si>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</si>
  <si>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</si>
  <si>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</si>
  <si>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</si>
  <si>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</si>
  <si>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</si>
  <si>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</si>
  <si>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</si>
  <si>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</si>
  <si>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</si>
  <si>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</si>
  <si>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</si>
  <si>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</si>
  <si>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</si>
  <si>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</si>
  <si>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</si>
  <si>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</si>
  <si>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</si>
  <si>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</si>
  <si>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</si>
  <si>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</si>
  <si>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</si>
  <si>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</si>
  <si>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</si>
  <si>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</si>
  <si>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</si>
  <si>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</si>
  <si>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</si>
  <si>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</si>
  <si>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</si>
  <si>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</si>
  <si>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</si>
  <si>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</si>
  <si>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</si>
  <si>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</si>
  <si>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</si>
  <si>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</si>
  <si>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</si>
  <si>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</si>
  <si>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</si>
  <si>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</si>
  <si>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</si>
  <si>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</si>
  <si>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</si>
  <si>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</si>
  <si>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</si>
  <si>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</si>
  <si>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</si>
  <si>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</si>
  <si>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</si>
  <si>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</si>
  <si>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</si>
  <si>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</si>
  <si>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</si>
  <si>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</si>
  <si>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</si>
  <si>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</si>
  <si>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</si>
  <si>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</si>
  <si>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</si>
  <si>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</si>
  <si>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</si>
  <si>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</si>
  <si>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</si>
  <si>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</si>
  <si>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</si>
  <si>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</si>
  <si>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</si>
  <si>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</si>
  <si>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</si>
  <si>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</si>
  <si>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</si>
  <si>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</si>
  <si>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</si>
  <si>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</si>
  <si>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</si>
  <si>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</si>
  <si>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</si>
  <si>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</si>
  <si>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</si>
  <si>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</si>
  <si>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</si>
  <si>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</si>
  <si>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</si>
  <si>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</si>
  <si>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</si>
  <si>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</si>
  <si>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</si>
  <si>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</si>
  <si>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</si>
  <si>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</si>
  <si>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</si>
  <si>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</si>
  <si>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</si>
  <si>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</si>
  <si>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</si>
  <si>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</si>
  <si>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</si>
  <si>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</si>
  <si>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</si>
  <si>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</si>
  <si>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</si>
  <si>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</si>
  <si>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</si>
  <si>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</si>
  <si>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</si>
  <si>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</si>
  <si>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</si>
  <si>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</si>
  <si>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</si>
  <si>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</si>
  <si>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</si>
  <si>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</si>
  <si>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</si>
  <si>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</si>
  <si>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</si>
  <si>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</si>
  <si>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</si>
  <si>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</si>
  <si>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</si>
  <si>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</si>
  <si>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</si>
  <si>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</si>
  <si>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</si>
  <si>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</si>
  <si>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</si>
  <si>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</si>
  <si>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</si>
  <si>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</si>
  <si>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</si>
  <si>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</si>
  <si>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</si>
  <si>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</si>
  <si>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</si>
  <si>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</si>
  <si>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</si>
  <si>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</si>
  <si>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</si>
  <si>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</si>
  <si>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</si>
  <si>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</si>
  <si>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</si>
  <si>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</si>
  <si>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</si>
  <si>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</si>
  <si>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</si>
  <si>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</si>
  <si>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</si>
  <si>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</si>
  <si>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</si>
  <si>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</si>
  <si>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</si>
  <si>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</si>
  <si>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</si>
  <si>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</si>
  <si>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</si>
  <si>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</si>
  <si>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</si>
  <si>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</si>
  <si>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</si>
  <si>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</si>
  <si>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</si>
  <si>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</si>
  <si>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</si>
  <si>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</si>
  <si>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</si>
  <si>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</si>
  <si>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</si>
  <si>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</si>
  <si>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</si>
  <si>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</si>
  <si>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</si>
  <si>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</si>
  <si>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</si>
  <si>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</si>
  <si>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</si>
  <si>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</si>
  <si>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</si>
  <si>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</si>
  <si>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</si>
  <si>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</si>
  <si>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</si>
  <si>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</si>
  <si>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</si>
  <si>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</si>
  <si>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</si>
  <si>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</si>
  <si>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</si>
  <si>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</si>
  <si>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</si>
  <si>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</si>
  <si>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</si>
  <si>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</si>
  <si>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</si>
  <si>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</si>
  <si>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</si>
  <si>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</si>
  <si>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</si>
  <si>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</si>
  <si>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</si>
  <si>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</si>
  <si>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</si>
  <si>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</si>
  <si>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</si>
  <si>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</si>
  <si>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</si>
  <si>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</si>
  <si>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</si>
  <si>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</si>
  <si>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</si>
  <si>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</si>
  <si>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</si>
  <si>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</si>
  <si>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</si>
  <si>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</si>
  <si>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</si>
  <si>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</si>
  <si>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</si>
  <si>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</si>
  <si>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</si>
  <si>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</si>
  <si>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</si>
  <si>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</si>
  <si>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</si>
  <si>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</si>
  <si>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</si>
  <si>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</si>
  <si>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</si>
  <si>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</si>
  <si>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</si>
  <si>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</si>
  <si>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</si>
  <si>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</si>
  <si>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</si>
  <si>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</si>
  <si>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</si>
  <si>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</si>
  <si>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</si>
  <si>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</si>
  <si>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</si>
  <si>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</si>
  <si>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</si>
  <si>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</si>
  <si>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</si>
  <si>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</si>
  <si>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</si>
  <si>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</si>
  <si>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</si>
  <si>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</si>
  <si>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</si>
  <si>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</si>
  <si>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</si>
  <si>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</si>
  <si>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</si>
  <si>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</si>
  <si>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</si>
  <si>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</si>
  <si>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</si>
  <si>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</si>
  <si>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</si>
  <si>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</si>
  <si>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</si>
  <si>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</si>
  <si>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</si>
  <si>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</si>
  <si>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</si>
  <si>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</si>
  <si>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</si>
  <si>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</si>
  <si>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</si>
  <si>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</si>
  <si>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</si>
  <si>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</si>
  <si>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</si>
  <si>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</si>
  <si>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</si>
  <si>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</si>
  <si>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</si>
  <si>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</si>
  <si>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</si>
  <si>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</si>
  <si>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</si>
  <si>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</si>
  <si>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</si>
  <si>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</si>
  <si>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</si>
  <si>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</si>
  <si>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</si>
  <si>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</si>
  <si>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</si>
  <si>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</si>
  <si>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</si>
  <si>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</si>
  <si>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</si>
  <si>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</si>
  <si>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</si>
  <si>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</si>
  <si>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</si>
  <si>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</si>
  <si>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</si>
  <si>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</si>
  <si>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</si>
  <si>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</si>
  <si>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</si>
  <si>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</si>
  <si>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</si>
  <si>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</si>
  <si>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</si>
  <si>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</si>
  <si>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</si>
  <si>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</si>
  <si>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</si>
  <si>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</si>
  <si>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</si>
  <si>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</si>
  <si>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</si>
  <si>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</si>
  <si>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</si>
  <si>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</si>
  <si>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</si>
  <si>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</si>
  <si>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</si>
  <si>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</si>
  <si>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</si>
  <si>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</si>
  <si>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</si>
  <si>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</si>
  <si>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</si>
  <si>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</si>
  <si>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</si>
  <si>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</si>
  <si>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</si>
  <si>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</si>
  <si>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</si>
  <si>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</si>
  <si>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</si>
  <si>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</si>
  <si>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</si>
  <si>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</si>
  <si>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</si>
  <si>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</si>
  <si>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</si>
  <si>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</si>
  <si>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</si>
  <si>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</si>
  <si>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</si>
  <si>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</si>
  <si>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</si>
  <si>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</si>
  <si>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</si>
  <si>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</si>
  <si>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</si>
  <si>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</si>
  <si>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</si>
  <si>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</si>
  <si>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</si>
  <si>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</si>
  <si>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</si>
  <si>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</si>
  <si>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</si>
  <si>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</si>
  <si>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</si>
  <si>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</si>
  <si>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</si>
  <si>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</si>
  <si>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</si>
  <si>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</si>
  <si>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</si>
  <si>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</si>
  <si>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</si>
  <si>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</si>
  <si>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</si>
  <si>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</si>
  <si>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</si>
  <si>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</si>
  <si>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</si>
  <si>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</si>
  <si>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</si>
  <si>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</si>
  <si>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</si>
  <si>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</si>
  <si>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</si>
  <si>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</si>
  <si>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</si>
  <si>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</si>
  <si>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</si>
  <si>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</si>
  <si>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</si>
  <si>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</si>
  <si>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</si>
  <si>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</si>
  <si>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</si>
  <si>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</si>
  <si>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</si>
  <si>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</si>
  <si>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</si>
  <si>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</si>
  <si>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</si>
  <si>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</si>
  <si>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</si>
  <si>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</si>
  <si>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</si>
  <si>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</si>
  <si>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</si>
  <si>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</si>
  <si>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</si>
  <si>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</si>
  <si>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</si>
  <si>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</si>
  <si>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</si>
  <si>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</si>
  <si>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</si>
  <si>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</si>
  <si>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</si>
  <si>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</si>
  <si>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</si>
  <si>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</si>
  <si>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</si>
  <si>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</si>
  <si>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</si>
  <si>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</si>
  <si>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</si>
  <si>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</si>
  <si>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</si>
  <si>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</si>
  <si>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</si>
  <si>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</si>
  <si>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</si>
  <si>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</si>
  <si>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</si>
  <si>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</si>
  <si>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</si>
  <si>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</si>
  <si>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</si>
  <si>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</si>
  <si>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</si>
  <si>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</si>
  <si>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</si>
  <si>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</si>
  <si>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</si>
  <si>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</si>
  <si>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</si>
  <si>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</si>
  <si>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</si>
  <si>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</si>
  <si>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</si>
  <si>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</si>
  <si>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</si>
  <si>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</si>
  <si>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</si>
  <si>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</si>
  <si>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</si>
  <si>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</si>
  <si>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</si>
  <si>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</si>
  <si>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</si>
  <si>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</si>
  <si>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</si>
  <si>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</si>
  <si>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</si>
  <si>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</si>
  <si>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</si>
  <si>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</si>
  <si>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</si>
  <si>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</si>
  <si>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</si>
  <si>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</si>
  <si>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</si>
  <si>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</si>
  <si>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</si>
  <si>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</si>
  <si>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</si>
  <si>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</si>
  <si>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</si>
  <si>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</si>
  <si>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</si>
  <si>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</si>
  <si>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</si>
  <si>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</si>
  <si>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</si>
  <si>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</si>
  <si>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</si>
  <si>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</si>
  <si>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</si>
  <si>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</si>
  <si>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</si>
  <si>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</si>
  <si>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</si>
  <si>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</si>
  <si>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</si>
  <si>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</si>
  <si>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</si>
  <si>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</si>
  <si>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</si>
  <si>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</si>
  <si>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</si>
  <si>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</si>
  <si>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</si>
  <si>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</si>
  <si>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</si>
  <si>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</si>
  <si>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</si>
  <si>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</si>
  <si>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</si>
  <si>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</si>
  <si>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</si>
  <si>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</si>
  <si>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</si>
  <si>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</si>
  <si>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</si>
  <si>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</si>
  <si>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</si>
  <si>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</si>
  <si>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</si>
  <si>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</si>
  <si>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</si>
  <si>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</si>
  <si>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</si>
  <si>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</si>
  <si>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</si>
  <si>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</si>
  <si>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</si>
  <si>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</si>
  <si>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</si>
  <si>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</si>
  <si>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</si>
  <si>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</si>
  <si>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</si>
  <si>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</si>
  <si>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</si>
  <si>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</si>
  <si>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</si>
  <si>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</si>
  <si>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</si>
  <si>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</si>
  <si>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</si>
  <si>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</si>
  <si>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</si>
  <si>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</si>
  <si>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</si>
  <si>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</si>
  <si>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</si>
  <si>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</si>
  <si>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</si>
  <si>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</si>
  <si>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</si>
  <si>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</si>
  <si>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</si>
  <si>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</si>
  <si>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</si>
  <si>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</si>
  <si>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</si>
  <si>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</si>
  <si>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</si>
  <si>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</si>
  <si>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</si>
  <si>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</si>
  <si>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</si>
  <si>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</si>
  <si>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</si>
  <si>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</si>
  <si>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</si>
  <si>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</si>
  <si>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</si>
  <si>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</si>
  <si>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</si>
  <si>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</si>
  <si>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</si>
  <si>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</si>
  <si>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</si>
  <si>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</si>
  <si>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</si>
  <si>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</si>
  <si>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</si>
  <si>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</si>
  <si>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</si>
  <si>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</si>
  <si>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</si>
  <si>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</si>
  <si>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</si>
  <si>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</si>
  <si>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</si>
  <si>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</si>
  <si>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</si>
  <si>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</si>
  <si>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</si>
  <si>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</si>
  <si>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</si>
  <si>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</si>
  <si>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</si>
  <si>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</si>
  <si>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</si>
  <si>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</si>
  <si>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</si>
  <si>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</si>
  <si>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</si>
  <si>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</si>
  <si>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</si>
  <si>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</si>
  <si>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</si>
  <si>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</si>
  <si>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</si>
  <si>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</si>
  <si>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</si>
  <si>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</si>
  <si>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</si>
  <si>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</si>
  <si>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</si>
  <si>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</si>
  <si>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</si>
  <si>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</si>
  <si>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</si>
  <si>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</si>
  <si>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</si>
  <si>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</si>
  <si>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</si>
  <si>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</si>
  <si>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</si>
  <si>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</si>
  <si>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</si>
  <si>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</si>
  <si>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</si>
  <si>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</si>
  <si>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</si>
  <si>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</si>
  <si>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</si>
  <si>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</si>
  <si>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</si>
  <si>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</si>
  <si>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</si>
  <si>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</si>
  <si>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</si>
  <si>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</si>
  <si>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</si>
  <si>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</si>
  <si>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</si>
  <si>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</si>
  <si>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</si>
  <si>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</si>
  <si>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</si>
  <si>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</si>
  <si>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</si>
  <si>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</si>
  <si>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</si>
  <si>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</si>
  <si>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</si>
  <si>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</si>
  <si>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</si>
  <si>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</si>
  <si>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</si>
  <si>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</si>
  <si>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</si>
  <si>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</si>
  <si>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</si>
  <si>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</si>
  <si>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</si>
  <si>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</si>
  <si>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</si>
  <si>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</si>
  <si>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</si>
  <si>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</si>
  <si>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</si>
  <si>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</si>
  <si>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</si>
  <si>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</si>
  <si>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</si>
  <si>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</si>
  <si>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</si>
  <si>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</si>
  <si>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</si>
  <si>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</si>
  <si>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</si>
  <si>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</si>
  <si>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</si>
  <si>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</si>
  <si>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</si>
  <si>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</si>
  <si>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</si>
  <si>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</si>
  <si>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</si>
  <si>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</si>
  <si>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</si>
  <si>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</si>
  <si>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</si>
  <si>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</si>
  <si>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</si>
  <si>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</si>
  <si>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</si>
  <si>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</si>
  <si>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</si>
  <si>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</si>
  <si>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</si>
  <si>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</si>
  <si>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</si>
  <si>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</si>
  <si>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</si>
  <si>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</si>
  <si>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</si>
  <si>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</si>
  <si>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</si>
  <si>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</si>
  <si>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</si>
  <si>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</si>
  <si>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</si>
  <si>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</si>
  <si>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</si>
  <si>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</si>
  <si>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</si>
  <si>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</si>
  <si>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</si>
  <si>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</si>
  <si>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</si>
  <si>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</si>
  <si>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</si>
  <si>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</si>
  <si>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</si>
  <si>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</si>
  <si>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</si>
  <si>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</si>
  <si>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</si>
  <si>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</si>
  <si>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</si>
  <si>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</si>
  <si>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</si>
  <si>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</si>
  <si>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</si>
  <si>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</si>
  <si>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</si>
  <si>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</si>
  <si>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</si>
  <si>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</si>
  <si>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</si>
  <si>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</si>
  <si>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</si>
  <si>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</si>
  <si>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</si>
  <si>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</si>
  <si>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</si>
  <si>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</si>
  <si>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</si>
  <si>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</si>
  <si>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</si>
  <si>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</si>
  <si>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</si>
  <si>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</si>
  <si>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</si>
  <si>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</si>
  <si>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</si>
  <si>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</si>
  <si>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</si>
  <si>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</si>
  <si>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</si>
  <si>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</si>
  <si>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</si>
  <si>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</si>
  <si>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</si>
  <si>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</si>
  <si>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</si>
  <si>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</si>
  <si>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</si>
  <si>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</si>
  <si>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</si>
  <si>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</si>
  <si>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</si>
  <si>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</si>
  <si>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</si>
  <si>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</si>
  <si>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</si>
  <si>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</si>
  <si>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</si>
  <si>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</si>
  <si>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</si>
  <si>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</si>
  <si>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</si>
  <si>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</si>
  <si>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</si>
  <si>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</si>
  <si>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</si>
  <si>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</si>
  <si>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</si>
  <si>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</si>
  <si>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</si>
  <si>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</si>
  <si>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</si>
  <si>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</si>
  <si>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</si>
  <si>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</si>
  <si>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</si>
  <si>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</si>
  <si>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</si>
  <si>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</si>
  <si>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</si>
  <si>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</si>
  <si>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</si>
  <si>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</si>
  <si>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</si>
  <si>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</si>
  <si>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</si>
  <si>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</si>
  <si>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</si>
  <si>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</si>
  <si>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</si>
  <si>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</si>
  <si>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</si>
  <si>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</si>
  <si>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</si>
  <si>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</si>
  <si>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</si>
  <si>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</si>
  <si>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</si>
  <si>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</si>
  <si>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</si>
  <si>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</si>
  <si>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</si>
  <si>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</si>
  <si>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</si>
  <si>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</si>
  <si>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</si>
  <si>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</si>
  <si>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</si>
  <si>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</si>
  <si>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</si>
  <si>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</si>
  <si>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</si>
  <si>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</si>
  <si>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</si>
  <si>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</si>
  <si>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</si>
  <si>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</si>
  <si>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</si>
  <si>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</si>
  <si>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</si>
  <si>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</si>
  <si>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</si>
  <si>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</si>
  <si>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</si>
  <si>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</si>
  <si>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</si>
  <si>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</si>
  <si>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</si>
  <si>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</si>
  <si>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</si>
  <si>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</si>
  <si>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</si>
  <si>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</si>
  <si>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</si>
  <si>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</si>
  <si>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</si>
  <si>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</si>
  <si>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</si>
  <si>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</si>
  <si>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</si>
  <si>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</si>
  <si>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</si>
  <si>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</si>
  <si>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</si>
  <si>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</si>
  <si>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</si>
  <si>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</si>
  <si>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</si>
  <si>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</si>
  <si>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</si>
  <si>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</si>
  <si>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</si>
  <si>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</si>
  <si>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</si>
  <si>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</si>
  <si>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</si>
  <si>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</si>
  <si>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</si>
  <si>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</si>
  <si>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</si>
  <si>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</si>
  <si>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</si>
  <si>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</si>
  <si>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</si>
  <si>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</si>
  <si>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</si>
  <si>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</si>
  <si>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</si>
  <si>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</si>
  <si>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</si>
  <si>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</si>
  <si>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</si>
  <si>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</si>
  <si>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</si>
  <si>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</si>
  <si>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</si>
  <si>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</si>
  <si>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</si>
  <si>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</si>
  <si>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</si>
  <si>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</si>
  <si>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</si>
  <si>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</si>
  <si>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</si>
  <si>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</si>
  <si>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</si>
  <si>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</si>
  <si>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</si>
  <si>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</si>
  <si>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</si>
  <si>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</si>
  <si>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</si>
  <si>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</si>
  <si>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</si>
  <si>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</si>
  <si>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</si>
  <si>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</si>
  <si>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</si>
  <si>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</si>
  <si>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</si>
  <si>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</si>
  <si>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</si>
  <si>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</si>
  <si>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</si>
  <si>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</si>
  <si>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</si>
  <si>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</si>
  <si>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</si>
  <si>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</si>
  <si>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</si>
  <si>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</si>
  <si>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</si>
  <si>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</si>
  <si>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</si>
  <si>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</si>
  <si>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</si>
  <si>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</si>
  <si>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</si>
  <si>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</si>
  <si>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</si>
  <si>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</si>
  <si>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</si>
  <si>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</si>
  <si>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</si>
  <si>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</si>
  <si>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</si>
  <si>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</si>
  <si>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</si>
  <si>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</si>
  <si>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</si>
  <si>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</si>
  <si>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</si>
  <si>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</si>
  <si>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</si>
  <si>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</si>
  <si>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</si>
  <si>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</si>
  <si>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</si>
  <si>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</si>
  <si>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</si>
  <si>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</si>
  <si>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</si>
  <si>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</si>
  <si>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</si>
  <si>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</si>
  <si>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</si>
  <si>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</si>
  <si>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</si>
  <si>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</si>
  <si>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</si>
  <si>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</si>
  <si>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</si>
  <si>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</si>
  <si>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</si>
  <si>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</si>
  <si>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</si>
  <si>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</si>
  <si>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</si>
  <si>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</si>
  <si>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</si>
  <si>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</si>
  <si>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</si>
  <si>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</si>
  <si>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</si>
  <si>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</si>
  <si>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</si>
  <si>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</si>
  <si>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</si>
  <si>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</si>
  <si>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</si>
  <si>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</si>
  <si>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</si>
  <si>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</si>
  <si>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</si>
  <si>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</si>
  <si>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</si>
  <si>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</si>
  <si>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</si>
  <si>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</si>
  <si>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</si>
  <si>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</si>
  <si>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</si>
  <si>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</si>
  <si>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</si>
  <si>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</si>
  <si>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</si>
  <si>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</si>
  <si>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</si>
  <si>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</si>
  <si>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</si>
  <si>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</si>
  <si>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</si>
  <si>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</si>
  <si>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</si>
  <si>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</si>
  <si>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</si>
  <si>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</si>
  <si>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</si>
  <si>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</si>
  <si>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</si>
  <si>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</si>
  <si>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</si>
  <si>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</si>
  <si>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</si>
  <si>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</si>
  <si>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</si>
  <si>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</si>
  <si>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</si>
  <si>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</si>
  <si>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</si>
  <si>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</si>
  <si>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</si>
  <si>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</si>
  <si>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</si>
  <si>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</si>
  <si>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</si>
  <si>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</si>
  <si>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</si>
  <si>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</si>
  <si>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</si>
  <si>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</si>
  <si>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</si>
  <si>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</si>
  <si>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</si>
  <si>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</si>
  <si>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</si>
  <si>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</si>
  <si>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</si>
  <si>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</si>
  <si>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</si>
  <si>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</si>
  <si>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</si>
  <si>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</si>
  <si>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</si>
  <si>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</si>
  <si>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</si>
  <si>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</si>
  <si>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</si>
  <si>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</si>
  <si>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</si>
  <si>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</si>
  <si>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</si>
  <si>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</si>
  <si>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</si>
  <si>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</si>
  <si>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</si>
  <si>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</si>
  <si>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</si>
  <si>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</si>
  <si>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</si>
  <si>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</si>
  <si>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</si>
  <si>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</si>
  <si>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</si>
  <si>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</si>
  <si>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</si>
  <si>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</si>
  <si>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</si>
  <si>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</si>
  <si>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</si>
  <si>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</si>
  <si>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</si>
  <si>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</si>
  <si>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</si>
  <si>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</si>
  <si>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</si>
  <si>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</si>
  <si>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</si>
  <si>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</si>
  <si>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</si>
  <si>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</si>
  <si>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</si>
  <si>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</si>
  <si>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</si>
  <si>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</si>
  <si>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</si>
  <si>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</si>
  <si>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</si>
  <si>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</si>
  <si>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</si>
  <si>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</si>
  <si>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</si>
  <si>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</si>
  <si>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</si>
  <si>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</si>
  <si>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</si>
  <si>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</si>
  <si>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</si>
  <si>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</si>
  <si>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</si>
  <si>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</si>
  <si>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</si>
  <si>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</si>
  <si>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</si>
  <si>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</si>
  <si>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</si>
  <si>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</si>
  <si>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</si>
  <si>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</si>
  <si>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</si>
  <si>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</si>
  <si>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</si>
  <si>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</si>
  <si>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</si>
  <si>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</si>
  <si>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</si>
  <si>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</si>
  <si>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</si>
  <si>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</si>
  <si>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</si>
  <si>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</si>
  <si>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</si>
  <si>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</si>
  <si>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</si>
  <si>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</si>
  <si>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</si>
  <si>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</si>
  <si>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</si>
  <si>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</si>
  <si>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</si>
  <si>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</si>
  <si>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</si>
  <si>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</si>
  <si>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</si>
  <si>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</si>
  <si>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</si>
  <si>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</si>
  <si>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</si>
  <si>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</si>
  <si>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</si>
  <si>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</si>
  <si>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</si>
  <si>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</si>
  <si>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</si>
  <si>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</si>
  <si>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</si>
  <si>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</si>
  <si>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</si>
  <si>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</si>
  <si>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</si>
  <si>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</si>
  <si>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</si>
  <si>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</si>
  <si>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</si>
  <si>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</si>
  <si>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</si>
  <si>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</si>
  <si>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</si>
  <si>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</si>
  <si>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</si>
  <si>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</si>
  <si>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</si>
  <si>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</si>
  <si>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</si>
  <si>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</si>
  <si>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</si>
  <si>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</si>
  <si>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</si>
  <si>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</si>
  <si>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</si>
  <si>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</si>
  <si>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</si>
  <si>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</si>
  <si>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</si>
  <si>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</si>
  <si>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</si>
  <si>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</si>
  <si>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</si>
  <si>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</si>
  <si>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</si>
  <si>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</si>
  <si>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</si>
  <si>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</si>
  <si>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</si>
  <si>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</si>
  <si>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</si>
  <si>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</si>
  <si>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</si>
  <si>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</si>
  <si>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</si>
  <si>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</si>
  <si>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</si>
  <si>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</si>
  <si>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</si>
  <si>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</si>
  <si>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</si>
  <si>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</si>
  <si>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</si>
  <si>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</si>
  <si>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</si>
  <si>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</si>
  <si>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</si>
  <si>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</si>
  <si>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</si>
  <si>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</si>
  <si>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</si>
  <si>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</si>
  <si>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</si>
  <si>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</si>
  <si>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</si>
  <si>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</si>
  <si>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</si>
  <si>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</si>
  <si>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</si>
  <si>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</si>
  <si>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</si>
  <si>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</si>
  <si>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</si>
  <si>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</si>
  <si>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</si>
  <si>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</si>
  <si>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</si>
  <si>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</si>
  <si>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</si>
  <si>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</si>
  <si>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</si>
  <si>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</si>
  <si>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</si>
  <si>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</si>
  <si>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</si>
  <si>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</si>
  <si>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</si>
  <si>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</si>
  <si>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</si>
  <si>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</si>
  <si>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</si>
  <si>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</si>
  <si>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</si>
  <si>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</si>
  <si>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</si>
  <si>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</si>
  <si>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</si>
  <si>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</si>
  <si>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</si>
  <si>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</si>
  <si>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</si>
  <si>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</si>
  <si>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</si>
  <si>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</si>
  <si>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</si>
  <si>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</si>
  <si>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</si>
  <si>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</si>
  <si>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</si>
  <si>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</si>
  <si>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</si>
  <si>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</si>
  <si>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</si>
  <si>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</si>
  <si>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</si>
  <si>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</si>
  <si>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</si>
  <si>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</si>
  <si>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</si>
  <si>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</si>
  <si>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</si>
  <si>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</si>
  <si>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</si>
  <si>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</si>
  <si>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</si>
  <si>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</si>
  <si>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</si>
  <si>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</si>
  <si>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</si>
  <si>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</si>
  <si>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</si>
  <si>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</si>
  <si>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</si>
  <si>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</si>
  <si>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</si>
  <si>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</si>
  <si>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</si>
  <si>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</si>
  <si>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</si>
  <si>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</si>
  <si>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</si>
  <si>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</si>
  <si>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</si>
  <si>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</si>
  <si>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</si>
  <si>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</si>
  <si>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</si>
  <si>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</si>
  <si>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</si>
  <si>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</si>
  <si>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</si>
  <si>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</si>
  <si>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</si>
  <si>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</si>
  <si>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</si>
  <si>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</si>
  <si>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</si>
  <si>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</si>
  <si>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</si>
  <si>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</si>
  <si>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</si>
  <si>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</si>
  <si>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</si>
  <si>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</si>
  <si>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</si>
  <si>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</si>
  <si>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</si>
  <si>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</si>
  <si>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</si>
  <si>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</si>
  <si>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</si>
  <si>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</si>
  <si>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</si>
  <si>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</si>
  <si>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</si>
  <si>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</si>
  <si>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</si>
  <si>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</si>
  <si>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</si>
  <si>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</si>
  <si>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</si>
  <si>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</si>
  <si>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</si>
  <si>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</si>
  <si>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</si>
  <si>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</si>
  <si>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</si>
  <si>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</si>
  <si>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</si>
  <si>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</si>
  <si>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</si>
  <si>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</si>
  <si>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</si>
  <si>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</si>
  <si>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</si>
  <si>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</si>
  <si>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</si>
  <si>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</si>
  <si>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</si>
  <si>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</si>
  <si>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</si>
  <si>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</si>
  <si>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</si>
  <si>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</si>
  <si>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</si>
  <si>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</si>
  <si>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</si>
  <si>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</si>
  <si>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</si>
  <si>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</si>
  <si>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</si>
  <si>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</si>
  <si>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</si>
  <si>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</si>
  <si>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</si>
  <si>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</si>
  <si>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</si>
  <si>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</si>
  <si>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</si>
  <si>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</si>
  <si>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</si>
  <si>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</si>
  <si>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</si>
  <si>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</si>
  <si>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</si>
  <si>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</si>
  <si>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</si>
  <si>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</si>
  <si>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</si>
  <si>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</si>
  <si>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</si>
  <si>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</si>
  <si>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</si>
  <si>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</si>
  <si>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</si>
  <si>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</si>
  <si>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</si>
  <si>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</si>
  <si>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</si>
  <si>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</si>
  <si>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</si>
  <si>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</si>
  <si>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</si>
  <si>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</si>
  <si>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</si>
  <si>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</si>
  <si>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</si>
  <si>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</si>
  <si>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</si>
  <si>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</si>
  <si>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</si>
  <si>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</si>
  <si>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</si>
  <si>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</si>
  <si>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</si>
  <si>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</si>
  <si>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</si>
  <si>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</si>
  <si>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</si>
  <si>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</si>
  <si>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</si>
  <si>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</si>
  <si>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</si>
  <si>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</si>
  <si>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</si>
  <si>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</si>
  <si>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</si>
  <si>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</si>
  <si>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</si>
  <si>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</si>
  <si>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</si>
  <si>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</si>
  <si>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</si>
  <si>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</si>
  <si>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</si>
  <si>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</si>
  <si>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</si>
  <si>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</si>
  <si>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</si>
  <si>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</si>
  <si>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</si>
  <si>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</si>
  <si>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</si>
  <si>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</si>
  <si>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</si>
  <si>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</si>
  <si>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</si>
  <si>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</si>
  <si>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</si>
  <si>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</si>
  <si>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</si>
  <si>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</si>
  <si>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</si>
  <si>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</si>
  <si>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</si>
  <si>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</si>
  <si>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</si>
  <si>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</si>
  <si>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</si>
  <si>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</si>
  <si>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</si>
  <si>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</si>
  <si>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</si>
  <si>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</si>
  <si>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</si>
  <si>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</si>
  <si>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</si>
  <si>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</si>
  <si>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</si>
  <si>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</si>
  <si>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</si>
  <si>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</si>
  <si>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</si>
  <si>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</si>
  <si>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</si>
  <si>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</si>
  <si>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</si>
  <si>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</si>
  <si>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</si>
  <si>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</si>
  <si>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</si>
  <si>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</si>
  <si>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</si>
  <si>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</si>
  <si>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</si>
  <si>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</si>
  <si>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</si>
  <si>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</si>
  <si>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</si>
  <si>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</si>
  <si>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</si>
  <si>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</si>
  <si>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</si>
  <si>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</si>
  <si>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</si>
  <si>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</si>
  <si>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</si>
  <si>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</si>
  <si>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</si>
  <si>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</si>
  <si>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</si>
  <si>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</si>
  <si>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</si>
  <si>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</si>
  <si>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</si>
  <si>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</si>
  <si>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</si>
  <si>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</si>
  <si>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</si>
  <si>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</si>
  <si>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</si>
  <si>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</si>
  <si>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</si>
  <si>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</si>
  <si>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</si>
  <si>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</si>
  <si>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</si>
  <si>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</si>
  <si>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</si>
  <si>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</si>
  <si>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</si>
  <si>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</si>
  <si>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</si>
  <si>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</si>
  <si>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</si>
  <si>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</si>
  <si>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</si>
  <si>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</si>
  <si>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</si>
  <si>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</si>
  <si>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</si>
  <si>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</si>
  <si>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</si>
  <si>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</si>
  <si>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</si>
  <si>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</si>
  <si>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</si>
  <si>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</si>
  <si>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</si>
  <si>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</si>
  <si>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</si>
  <si>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</si>
  <si>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</si>
  <si>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</si>
  <si>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</si>
  <si>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</si>
  <si>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</si>
  <si>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</si>
  <si>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</si>
  <si>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</si>
  <si>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</si>
  <si>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</si>
  <si>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</si>
  <si>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</si>
  <si>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</si>
  <si>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</si>
  <si>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</si>
  <si>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</si>
  <si>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</si>
  <si>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</si>
  <si>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</si>
  <si>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</si>
  <si>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</si>
  <si>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</si>
  <si>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</si>
  <si>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</si>
  <si>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</si>
  <si>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</si>
  <si>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</si>
  <si>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</si>
  <si>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</si>
  <si>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</si>
  <si>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</si>
  <si>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</si>
  <si>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</si>
  <si>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</si>
  <si>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</si>
  <si>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</si>
  <si>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</si>
  <si>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</si>
  <si>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</si>
  <si>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</si>
  <si>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</si>
  <si>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</si>
  <si>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</si>
  <si>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</si>
  <si>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</si>
  <si>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</si>
  <si>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</si>
  <si>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</si>
  <si>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</si>
  <si>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</si>
  <si>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</si>
  <si>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</si>
  <si>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</si>
  <si>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</si>
  <si>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</si>
  <si>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</si>
  <si>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</si>
  <si>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</si>
  <si>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</si>
  <si>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</si>
  <si>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</si>
  <si>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</si>
  <si>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</si>
  <si>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</si>
  <si>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</si>
  <si>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</si>
  <si>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</si>
  <si>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</si>
  <si>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</si>
  <si>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</si>
  <si>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</si>
  <si>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</si>
  <si>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</si>
  <si>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</si>
  <si>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</si>
  <si>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</si>
  <si>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</si>
  <si>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</si>
  <si>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</si>
  <si>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</si>
  <si>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</si>
  <si>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</si>
  <si>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</si>
  <si>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</si>
  <si>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</si>
  <si>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</si>
  <si>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</si>
  <si>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</si>
  <si>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</si>
  <si>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</si>
  <si>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</si>
  <si>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</si>
  <si>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</si>
  <si>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</si>
  <si>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</si>
  <si>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</si>
  <si>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</si>
  <si>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</si>
  <si>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</si>
  <si>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</si>
  <si>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</si>
  <si>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</si>
  <si>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</si>
  <si>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</si>
  <si>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</si>
  <si>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</si>
  <si>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</si>
  <si>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</si>
  <si>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</si>
  <si>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</si>
  <si>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</si>
  <si>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</si>
  <si>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</si>
  <si>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</si>
  <si>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</si>
  <si>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</si>
  <si>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</si>
  <si>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</si>
  <si>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</si>
  <si>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</si>
  <si>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</si>
  <si>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</si>
  <si>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</si>
  <si>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</si>
  <si>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</si>
  <si>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</si>
  <si>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</si>
  <si>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</si>
  <si>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</si>
  <si>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</si>
  <si>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</si>
  <si>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</si>
  <si>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</si>
  <si>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</si>
  <si>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</si>
  <si>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</si>
  <si>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</si>
  <si>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</si>
  <si>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</si>
  <si>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</si>
  <si>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</si>
  <si>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</si>
  <si>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</si>
  <si>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</si>
  <si>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</si>
  <si>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</si>
  <si>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</si>
  <si>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</si>
  <si>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</si>
  <si>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</si>
  <si>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</si>
  <si>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</si>
  <si>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</si>
  <si>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</si>
  <si>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</si>
  <si>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</si>
  <si>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</si>
  <si>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</si>
  <si>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</si>
  <si>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</si>
  <si>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</si>
  <si>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</si>
  <si>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</si>
  <si>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</si>
  <si>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</si>
  <si>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</si>
  <si>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</si>
  <si>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</si>
  <si>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</si>
  <si>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</si>
  <si>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</si>
  <si>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</si>
  <si>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</si>
  <si>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</si>
  <si>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</si>
  <si>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</si>
  <si>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</si>
  <si>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</si>
  <si>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</si>
  <si>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</si>
  <si>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</si>
  <si>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</si>
  <si>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</si>
  <si>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</si>
  <si>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</si>
  <si>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</si>
  <si>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</si>
  <si>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</si>
  <si>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</si>
  <si>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</si>
  <si>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</si>
  <si>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</si>
  <si>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</si>
  <si>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</si>
  <si>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</si>
  <si>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</si>
  <si>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</si>
  <si>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</si>
  <si>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</si>
  <si>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</si>
  <si>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</si>
  <si>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</si>
  <si>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</si>
  <si>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</si>
  <si>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</si>
  <si>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</si>
  <si>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</si>
  <si>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</si>
  <si>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</si>
  <si>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</si>
  <si>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</si>
  <si>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</si>
  <si>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</si>
  <si>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</si>
  <si>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</si>
  <si>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</si>
  <si>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</si>
  <si>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</si>
  <si>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</si>
  <si>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</si>
  <si>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</si>
  <si>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</si>
  <si>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</si>
  <si>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</si>
  <si>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</si>
  <si>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</si>
  <si>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</si>
  <si>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</si>
  <si>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</si>
  <si>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</si>
  <si>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</si>
  <si>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</si>
  <si>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</si>
  <si>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</si>
  <si>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</si>
  <si>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</si>
  <si>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</si>
  <si>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</si>
  <si>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</si>
  <si>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</si>
  <si>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</si>
  <si>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</si>
  <si>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</si>
  <si>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</si>
  <si>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</si>
  <si>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</si>
  <si>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</si>
  <si>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</si>
  <si>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</si>
  <si>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</si>
  <si>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</si>
  <si>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</si>
  <si>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</si>
  <si>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</si>
  <si>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</si>
  <si>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</si>
  <si>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</si>
  <si>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</si>
  <si>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</si>
  <si>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</si>
  <si>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</si>
  <si>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</si>
  <si>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</si>
  <si>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</si>
  <si>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</si>
  <si>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</si>
  <si>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</si>
  <si>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</si>
  <si>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</si>
  <si>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</si>
  <si>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</si>
  <si>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</si>
  <si>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</si>
  <si>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</si>
  <si>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</si>
  <si>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</si>
  <si>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</si>
  <si>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</si>
  <si>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</si>
  <si>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</si>
  <si>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</si>
  <si>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</si>
  <si>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</si>
  <si>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</si>
  <si>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</si>
  <si>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</si>
  <si>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</si>
  <si>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</si>
  <si>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</si>
  <si>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</si>
  <si>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</si>
  <si>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</si>
  <si>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</si>
  <si>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</si>
  <si>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</si>
  <si>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</si>
  <si>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</si>
  <si>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</si>
  <si>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</si>
  <si>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</si>
  <si>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</si>
  <si>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</si>
  <si>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</si>
  <si>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</si>
  <si>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</si>
  <si>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</si>
  <si>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</si>
  <si>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</si>
  <si>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</si>
  <si>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</si>
  <si>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</si>
  <si>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</si>
  <si>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</si>
  <si>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</si>
  <si>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</si>
  <si>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</si>
  <si>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</si>
  <si>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</si>
  <si>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</si>
  <si>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</si>
  <si>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</si>
  <si>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</si>
  <si>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</si>
  <si>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</si>
  <si>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</si>
  <si>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</si>
  <si>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</si>
  <si>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</si>
  <si>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</si>
  <si>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</si>
  <si>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</si>
  <si>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</si>
  <si>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</si>
  <si>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</si>
  <si>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</si>
  <si>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</si>
  <si>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</si>
  <si>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</si>
  <si>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</si>
  <si>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</si>
  <si>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</si>
  <si>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</si>
  <si>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</si>
  <si>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</si>
  <si>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</si>
  <si>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</si>
  <si>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</si>
  <si>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</si>
  <si>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</si>
  <si>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</si>
  <si>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</si>
  <si>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</si>
  <si>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</si>
  <si>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</si>
  <si>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</si>
  <si>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</si>
  <si>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</si>
  <si>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</si>
  <si>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</si>
  <si>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</si>
  <si>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</si>
  <si>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</si>
  <si>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</si>
  <si>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</si>
  <si>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</si>
  <si>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</si>
  <si>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</si>
  <si>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</si>
  <si>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</si>
  <si>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</si>
  <si>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</si>
  <si>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</si>
  <si>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</si>
  <si>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</si>
  <si>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</si>
  <si>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</si>
  <si>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</si>
  <si>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</si>
  <si>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</si>
  <si>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</si>
  <si>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</si>
  <si>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</si>
  <si>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</si>
  <si>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</si>
  <si>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</si>
  <si>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</si>
  <si>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</si>
  <si>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</si>
  <si>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</si>
  <si>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</si>
  <si>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</si>
  <si>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</si>
  <si>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</si>
  <si>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</si>
  <si>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</si>
  <si>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</si>
  <si>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</si>
  <si>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</si>
  <si>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</si>
  <si>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</si>
  <si>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</si>
  <si>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</si>
  <si>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</si>
  <si>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</si>
  <si>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</si>
  <si>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</si>
  <si>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</si>
  <si>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</si>
  <si>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</si>
  <si>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</si>
  <si>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</si>
  <si>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</si>
  <si>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</si>
  <si>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</si>
  <si>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</si>
  <si>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</si>
  <si>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</si>
  <si>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</si>
  <si>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</si>
  <si>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</si>
  <si>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</si>
  <si>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</si>
  <si>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</si>
  <si>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</si>
  <si>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</si>
  <si>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</si>
  <si>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</si>
  <si>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</si>
  <si>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</si>
  <si>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</si>
  <si>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</si>
  <si>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</si>
  <si>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</si>
  <si>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</si>
  <si>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</si>
  <si>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</si>
  <si>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</si>
  <si>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</si>
  <si>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</si>
  <si>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</si>
  <si>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</si>
  <si>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</si>
  <si>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</si>
  <si>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</si>
  <si>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</si>
  <si>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</si>
  <si>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</si>
  <si>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</si>
  <si>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</si>
  <si>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</si>
  <si>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</si>
  <si>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</si>
  <si>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</si>
  <si>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</si>
  <si>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</si>
  <si>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</si>
  <si>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</si>
  <si>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</si>
  <si>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</si>
  <si>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</si>
  <si>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</si>
  <si>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</si>
  <si>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</si>
  <si>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</si>
  <si>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</si>
  <si>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</si>
  <si>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</si>
  <si>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</si>
  <si>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</si>
  <si>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</si>
  <si>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</si>
  <si>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</si>
  <si>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</si>
  <si>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</si>
  <si>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</si>
  <si>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</si>
  <si>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</si>
  <si>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</si>
  <si>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</si>
  <si>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</si>
  <si>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</si>
  <si>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</si>
  <si>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</si>
  <si>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</si>
  <si>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</si>
  <si>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</si>
  <si>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</si>
  <si>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</si>
  <si>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</si>
  <si>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</si>
  <si>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</si>
  <si>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</si>
  <si>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</si>
  <si>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</si>
  <si>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</si>
  <si>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</si>
  <si>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</si>
  <si>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</si>
  <si>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</si>
  <si>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</si>
  <si>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</si>
  <si>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</si>
  <si>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</si>
  <si>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</si>
  <si>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</si>
  <si>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</si>
  <si>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</si>
  <si>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</si>
  <si>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</si>
  <si>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</si>
  <si>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</si>
  <si>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</si>
  <si>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</si>
  <si>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</si>
  <si>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</si>
  <si>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</si>
  <si>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</si>
  <si>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</si>
  <si>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</si>
  <si>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</si>
  <si>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</si>
  <si>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</si>
  <si>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</si>
  <si>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</si>
  <si>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</si>
  <si>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</si>
  <si>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</si>
  <si>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</si>
  <si>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</si>
  <si>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</si>
  <si>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</si>
  <si>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</si>
  <si>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</si>
  <si>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</si>
  <si>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</si>
  <si>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</si>
  <si>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</si>
  <si>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</si>
  <si>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</si>
  <si>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</si>
  <si>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</si>
  <si>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</si>
  <si>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</si>
  <si>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</si>
  <si>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</si>
  <si>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</si>
  <si>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</si>
  <si>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</si>
  <si>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</si>
  <si>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</si>
  <si>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</si>
  <si>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</si>
  <si>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</si>
  <si>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</si>
  <si>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</si>
  <si>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</si>
  <si>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</si>
  <si>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</si>
  <si>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</si>
  <si>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</si>
  <si>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</si>
  <si>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</si>
  <si>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</si>
  <si>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</si>
  <si>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</si>
  <si>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</si>
  <si>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</si>
  <si>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</si>
  <si>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</si>
  <si>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</si>
  <si>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</si>
  <si>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</si>
  <si>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</si>
  <si>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</si>
  <si>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</si>
  <si>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</si>
  <si>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</si>
  <si>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</si>
  <si>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</si>
  <si>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</si>
  <si>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</si>
  <si>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</si>
  <si>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</si>
  <si>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</si>
  <si>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</si>
  <si>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</si>
  <si>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</si>
  <si>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</si>
  <si>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</si>
  <si>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</si>
  <si>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</si>
  <si>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</si>
  <si>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</si>
  <si>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</si>
  <si>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</si>
  <si>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</si>
  <si>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</si>
  <si>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</si>
  <si>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</si>
  <si>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</si>
  <si>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</si>
  <si>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</si>
  <si>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</si>
  <si>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</si>
  <si>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</si>
  <si>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</si>
  <si>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</si>
  <si>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</si>
  <si>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</si>
  <si>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</si>
  <si>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</si>
  <si>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</si>
  <si>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</si>
  <si>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</si>
  <si>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</si>
  <si>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</si>
  <si>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</si>
  <si>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</si>
  <si>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</si>
  <si>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</si>
  <si>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</si>
  <si>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</si>
  <si>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</si>
  <si>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</si>
  <si>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</si>
  <si>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</si>
  <si>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</si>
  <si>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</si>
  <si>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</si>
  <si>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</si>
  <si>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</si>
  <si>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</si>
  <si>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</si>
  <si>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</si>
  <si>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</si>
  <si>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</si>
  <si>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</si>
  <si>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</si>
  <si>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</si>
  <si>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</si>
  <si>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</si>
  <si>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</si>
  <si>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</si>
  <si>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</si>
  <si>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</si>
  <si>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</si>
  <si>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</si>
  <si>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</si>
  <si>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</si>
  <si>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</si>
  <si>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</si>
  <si>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</si>
  <si>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</si>
  <si>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</si>
  <si>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</si>
  <si>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</si>
  <si>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</si>
  <si>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</si>
  <si>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</si>
  <si>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</si>
  <si>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</si>
  <si>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</si>
  <si>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</si>
  <si>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</si>
  <si>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</si>
  <si>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</si>
  <si>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</si>
  <si>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</si>
  <si>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</si>
  <si>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</si>
  <si>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</si>
  <si>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</si>
  <si>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</si>
  <si>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</si>
  <si>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</si>
  <si>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</si>
  <si>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</si>
  <si>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</si>
  <si>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</si>
  <si>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</si>
  <si>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</si>
  <si>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</si>
  <si>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</si>
  <si>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</si>
  <si>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</si>
  <si>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</si>
  <si>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</si>
  <si>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</si>
  <si>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</si>
  <si>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</si>
  <si>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</si>
  <si>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</si>
  <si>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</si>
  <si>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</si>
  <si>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</si>
  <si>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</si>
  <si>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</si>
  <si>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</si>
  <si>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</si>
  <si>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</si>
  <si>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</si>
  <si>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</si>
  <si>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</si>
  <si>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</si>
  <si>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</si>
  <si>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</si>
  <si>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</si>
  <si>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</si>
  <si>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</si>
  <si>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</si>
  <si>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</si>
  <si>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</si>
  <si>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</si>
  <si>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</si>
  <si>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</si>
  <si>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</si>
  <si>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</si>
  <si>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</si>
  <si>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</si>
  <si>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</si>
  <si>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</si>
  <si>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</si>
  <si>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</si>
  <si>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</si>
  <si>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</si>
  <si>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</si>
  <si>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</si>
  <si>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</si>
  <si>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</si>
  <si>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</si>
  <si>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</si>
  <si>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</si>
  <si>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</si>
  <si>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</si>
  <si>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</si>
  <si>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</si>
  <si>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</si>
  <si>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</si>
  <si>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</si>
  <si>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</si>
  <si>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</si>
  <si>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</si>
  <si>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</si>
  <si>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</si>
  <si>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</si>
  <si>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</si>
  <si>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</si>
  <si>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</si>
  <si>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</si>
  <si>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</si>
  <si>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</si>
  <si>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</si>
  <si>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</si>
  <si>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</si>
  <si>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</si>
  <si>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</si>
  <si>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</si>
  <si>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</si>
  <si>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</si>
  <si>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</si>
  <si>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</si>
  <si>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</si>
  <si>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</si>
  <si>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</si>
  <si>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</si>
  <si>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</si>
  <si>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</si>
  <si>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</si>
  <si>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</si>
  <si>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</si>
  <si>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</si>
  <si>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</si>
  <si>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</si>
  <si>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</si>
  <si>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</si>
  <si>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</si>
  <si>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</si>
  <si>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</si>
  <si>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</si>
  <si>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</si>
  <si>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</si>
  <si>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</si>
  <si>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</si>
  <si>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</si>
  <si>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</si>
  <si>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</si>
  <si>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</si>
  <si>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</si>
  <si>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</si>
  <si>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</si>
  <si>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</si>
  <si>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</si>
  <si>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</si>
  <si>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</si>
  <si>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</si>
  <si>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</si>
  <si>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</si>
  <si>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</si>
  <si>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</si>
  <si>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</si>
  <si>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</si>
  <si>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</si>
  <si>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</si>
  <si>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</si>
  <si>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</si>
  <si>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</si>
  <si>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</si>
  <si>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</si>
  <si>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</si>
  <si>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</si>
  <si>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</si>
  <si>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</si>
  <si>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</si>
  <si>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</si>
  <si>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</si>
  <si>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</si>
  <si>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</si>
  <si>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</si>
  <si>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</si>
  <si>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</si>
  <si>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</si>
  <si>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</si>
  <si>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</si>
  <si>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</si>
  <si>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</si>
  <si>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</si>
  <si>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</si>
  <si>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</si>
  <si>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</si>
  <si>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</si>
  <si>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</si>
  <si>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</si>
  <si>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</si>
  <si>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</si>
  <si>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</si>
  <si>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</si>
  <si>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</si>
  <si>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</si>
  <si>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</si>
  <si>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</si>
  <si>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</si>
  <si>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</si>
  <si>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</si>
  <si>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</si>
  <si>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</si>
  <si>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</si>
  <si>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</si>
  <si>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</si>
  <si>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</si>
  <si>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</si>
  <si>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</si>
  <si>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</si>
  <si>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</si>
  <si>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</si>
  <si>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</si>
  <si>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</si>
  <si>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</si>
  <si>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</si>
  <si>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</si>
  <si>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</si>
  <si>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</si>
  <si>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</si>
  <si>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</si>
  <si>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</si>
  <si>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</si>
  <si>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</si>
  <si>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</si>
  <si>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</si>
  <si>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</si>
  <si>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</si>
  <si>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</si>
  <si>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</si>
  <si>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</si>
  <si>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</si>
  <si>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</si>
  <si>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</si>
  <si>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</si>
  <si>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</si>
  <si>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</si>
  <si>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</si>
  <si>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</si>
  <si>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</si>
  <si>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</si>
  <si>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</si>
  <si>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</si>
  <si>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</si>
  <si>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</si>
  <si>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</si>
  <si>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</si>
  <si>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</si>
  <si>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</si>
  <si>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</si>
  <si>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</si>
  <si>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</si>
  <si>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</si>
  <si>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</si>
  <si>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</si>
  <si>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</si>
  <si>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</si>
  <si>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</si>
  <si>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</si>
  <si>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</si>
  <si>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</si>
  <si>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</si>
  <si>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</si>
  <si>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</si>
  <si>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</si>
  <si>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</si>
  <si>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</si>
  <si>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</si>
  <si>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</si>
  <si>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</si>
  <si>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</si>
  <si>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</si>
  <si>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</si>
  <si>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</si>
  <si>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</si>
  <si>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</si>
  <si>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</si>
  <si>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</si>
  <si>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</si>
  <si>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</si>
  <si>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</si>
  <si>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</si>
  <si>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</si>
  <si>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</si>
  <si>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</si>
  <si>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</si>
  <si>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</si>
  <si>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</si>
  <si>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</si>
  <si>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</si>
  <si>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</si>
  <si>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</si>
  <si>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</si>
  <si>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</si>
  <si>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</si>
  <si>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</si>
  <si>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</si>
  <si>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</si>
  <si>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</si>
  <si>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</si>
  <si>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</si>
  <si>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</si>
  <si>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</si>
  <si>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</si>
  <si>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</si>
  <si>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</si>
  <si>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</si>
  <si>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</si>
  <si>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</si>
  <si>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</si>
  <si>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</si>
  <si>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</si>
  <si>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</si>
  <si>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</si>
  <si>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</si>
  <si>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</si>
  <si>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</si>
  <si>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</si>
  <si>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</si>
  <si>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</si>
  <si>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</si>
  <si>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</si>
  <si>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</si>
  <si>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</si>
  <si>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</si>
  <si>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</si>
  <si>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</si>
  <si>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</si>
  <si>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</si>
  <si>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</si>
  <si>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</si>
  <si>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</si>
  <si>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</si>
  <si>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</si>
  <si>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</si>
  <si>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</si>
  <si>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</si>
  <si>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</si>
  <si>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</si>
  <si>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</si>
  <si>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</si>
  <si>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</si>
  <si>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</si>
  <si>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</si>
  <si>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</si>
  <si>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</si>
  <si>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</si>
  <si>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</si>
  <si>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</si>
  <si>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</si>
  <si>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</si>
  <si>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</si>
  <si>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</si>
  <si>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</si>
  <si>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</si>
  <si>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</si>
  <si>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</si>
  <si>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</si>
  <si>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</si>
  <si>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</si>
  <si>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</si>
  <si>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</si>
  <si>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</si>
  <si>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</si>
  <si>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</si>
  <si>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</si>
  <si>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</si>
  <si>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</si>
  <si>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</si>
  <si>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</si>
  <si>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</si>
  <si>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</si>
  <si>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</si>
  <si>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</si>
  <si>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</si>
  <si>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</si>
  <si>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</si>
  <si>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</si>
  <si>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</si>
  <si>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</si>
  <si>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</si>
  <si>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</si>
  <si>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</si>
  <si>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</si>
  <si>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</si>
  <si>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</si>
  <si>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</si>
  <si>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</si>
  <si>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</si>
  <si>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</si>
  <si>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</si>
  <si>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</si>
  <si>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</si>
  <si>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</si>
  <si>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</si>
  <si>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</si>
  <si>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</si>
  <si>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</si>
  <si>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</si>
  <si>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</si>
  <si>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</si>
  <si>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</si>
  <si>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</si>
  <si>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</si>
  <si>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</si>
  <si>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</si>
  <si>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</si>
  <si>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</si>
  <si>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</si>
  <si>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</si>
  <si>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</si>
  <si>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</si>
  <si>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</si>
  <si>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</si>
  <si>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</si>
  <si>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</si>
  <si>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</si>
  <si>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</si>
  <si>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</si>
  <si>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</si>
  <si>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</si>
  <si>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</si>
  <si>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</si>
  <si>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</si>
  <si>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</si>
  <si>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</si>
  <si>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</si>
  <si>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</si>
  <si>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</si>
  <si>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</si>
  <si>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</si>
  <si>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</si>
  <si>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</si>
  <si>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</si>
  <si>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</si>
  <si>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</si>
  <si>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</si>
  <si>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</si>
  <si>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</si>
  <si>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</si>
  <si>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</si>
  <si>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</si>
  <si>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</si>
  <si>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</si>
  <si>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</si>
  <si>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</si>
  <si>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</si>
  <si>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</si>
  <si>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</si>
  <si>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</si>
  <si>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</si>
  <si>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</si>
  <si>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</si>
  <si>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</si>
  <si>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</si>
  <si>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</si>
  <si>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</si>
  <si>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</si>
  <si>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</si>
  <si>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</si>
  <si>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</si>
  <si>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</si>
  <si>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</si>
  <si>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</si>
  <si>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</si>
  <si>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</si>
  <si>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</si>
  <si>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</si>
  <si>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</si>
  <si>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</si>
  <si>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</si>
  <si>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</si>
  <si>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</si>
  <si>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</si>
  <si>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</si>
  <si>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</si>
  <si>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</si>
  <si>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</si>
  <si>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</si>
  <si>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</si>
  <si>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</si>
  <si>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</si>
  <si>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</si>
  <si>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</si>
  <si>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</si>
  <si>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</si>
  <si>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</si>
  <si>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</si>
  <si>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</si>
  <si>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</si>
  <si>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</si>
  <si>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</si>
  <si>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</si>
  <si>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</si>
  <si>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</si>
  <si>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</si>
  <si>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</si>
  <si>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</si>
  <si>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</si>
  <si>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</si>
  <si>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</si>
  <si>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</si>
  <si>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</si>
  <si>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</si>
  <si>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</si>
  <si>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</si>
  <si>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</si>
  <si>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EM team on the way need 10 Min</t>
  </si>
  <si>
    <t xml:space="preserve"> PCM-20251018-00001678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</si>
  <si>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</si>
  <si>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</si>
  <si>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</si>
  <si>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</si>
  <si>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</si>
  <si>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</si>
  <si>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</si>
  <si>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</si>
  <si>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</si>
  <si>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</si>
  <si>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</si>
  <si>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</si>
  <si>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</si>
  <si>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</si>
  <si>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NO PCM</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</si>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</sst>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285.78489143518527</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5.2895789351823623</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45948.733317361111</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45948.733317361111</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45948.733317361111</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45948.733317361111</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45948.733317361111</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45948.733317361111</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45948.733317361111</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45948.733317361111</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45948.733317361111</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45948.733317361111</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45948.733317361111</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45948.733317361111</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45948.733317361111</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45948.733317361111</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45948.733317361111</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45948.733317361111</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45948.733317361111</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45948.733317361111</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45948.733317361111</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45948.733317361111</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45948.733317361111</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45948.733317361111</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45948.733317361111</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45948.733317361111</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45948.733317361111</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45948.733317361111</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45948.733317361111</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45948.733317361111</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45948.733317361111</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45948.733317361111</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45948.733317361111</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45948.733317361111</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45948.733317361111</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45948.733317361111</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45948.733317361111</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45948.733317361111</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45948.733317361111</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45948.733317361111</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45948.733317361111</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45948.733317361111</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45948.733317361111</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45948.733317361111</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45948.733317361111</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45948.733317361111</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45948.733317361111</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45948.733317361111</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45948.733317361111</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45948.733317361111</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45948.733317361111</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45948.733317361111</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45948.733317361111</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45948.733317361111</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45948.733317361111</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45948.733317361111</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45948.733317361111</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45948.733317361111</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45948.733317361111</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45948.733317361111</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45948.733317361111</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45948.733317361111</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45948.733317361111</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45948.733317361111</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45948.733317361111</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45948.733317361111</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45948.733317361111</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45948.733317361111</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45948.733317361111</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45948.733317361111</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45948.733317361111</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45948.733317361111</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45948.733317361111</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45948.733317361111</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45948.733317361111</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45948.733317361111</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45948.733317361111</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45948.733317361111</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45948.733317361111</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45948.733317361111</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45948.733317361111</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45948.733317361111</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45948.733317361111</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45948.733317361111</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45948.733317361111</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45948.733317361111</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45948.733317361111</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45948.733317361111</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45948.733317361111</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45948.733317361111</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45948.733317361111</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45948.733317361111</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45948.733317361111</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45948.733317361111</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45948.733317361111</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45948.733317361111</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45948.733317361111</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45948.733317361111</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45948.733317361111</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45948.733317361111</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45948.733317361111</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45948.733317361111</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45948.733317361111</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45948.733317361111</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45948.733317361111</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45948.733317361111</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45948.733317361111</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45948.733317361111</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45948.733317361111</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45948.733317361111</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142.00623402778001</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123.73347939814994</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4.2375418981464463</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R2</v>
      </c>
      <c r="C6" s="18"/>
      <c r="D6" s="18" t="s">
        <v>27243</v>
      </c>
      <c r="E6" s="116"/>
      <c r="F6" s="117"/>
      <c r="G6" s="118">
        <f ca="1">IFERROR(NOW()-F6,"-")</f>
        <v>45948.733317361111</v>
      </c>
      <c r="H6" s="117"/>
      <c r="I6" s="18" t="str">
        <f>IFERROR(VLOOKUP(D6,DB!A:F,6,0),"")</f>
        <v>SCECO</v>
      </c>
      <c r="J6" s="18" t="str">
        <f>IFERROR(VLOOKUP(D6,DB!A:G,7,0),"")</f>
        <v>Vandalized</v>
      </c>
      <c r="K6" s="19" t="s">
        <v>39054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45948.733317361111</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45948.733317361111</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45948.733317361111</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45948.733317361111</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45948.733317361111</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45948.733317361111</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45948.733317361111</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45948.733317361111</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45948.733317361111</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45948.733317361111</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45948.733317361111</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45948.733317361111</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45948.733317361111</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45948.733317361111</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45948.733317361111</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45948.733317361111</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45948.733317361111</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45948.733317361111</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45948.733317361111</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45948.733317361111</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45948.733317361111</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45948.733317361111</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45948.733317361111</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45948.733317361111</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45948.733317361111</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45948.733317361111</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45948.733317361111</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45948.733317361111</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45948.733317361111</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45948.733317361111</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45948.733317361111</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45948.733317361111</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45948.733317361111</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45948.733317361111</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45948.733317361111</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45948.733317361111</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45948.733317361111</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45948.733317361111</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45948.733317361111</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45948.733317361111</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45948.733317361111</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45948.733317361111</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45948.733317361111</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45948.733317361111</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45948.733317361111</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45948.733317361111</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45948.733317361111</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45948.733317361111</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45948.733317361111</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45948.733317361111</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45948.733317361111</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45948.733317361111</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45948.733317361111</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45948.733317361111</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45948.733317361111</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45948.733317361111</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45948.733317361111</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45948.733317361111</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45948.733317361111</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45948.733317361111</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45948.733317361111</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45948.733317361111</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45948.733317361111</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45948.733317361111</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45948.733317361111</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45948.733317361111</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45948.733317361111</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45948.733317361111</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45948.733317361111</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45948.733317361111</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45948.733317361111</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45948.733317361111</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45948.733317361111</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45948.733317361111</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45948.733317361111</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45948.733317361111</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45948.733317361111</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45948.733317361111</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45948.733317361111</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45948.733317361111</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45948.733317361111</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45948.733317361111</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45948.733317361111</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45948.733317361111</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45948.733317361111</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45948.733317361111</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45948.733317361111</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45948.733317361111</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45948.733317361111</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45948.733317361111</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45948.733317361111</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45948.733317361111</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45948.733317361111</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45948.733317361111</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45948.733317361111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45948.733317361111</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45948.733317361111</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45948.733317361111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45948.733317361111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45948.733317361111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45948.733317361111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45948.733317361111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45948.733317361111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45948.733317361111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45948.733317361111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45948.733317361111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45948.733317361111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45948.733317361111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45948.733317361111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45948.733317361111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45948.733317361111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45948.733317361111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45948.733317361111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45948.733317361111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45948.733317361111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45948.733317361111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45948.733317361111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45948.733317361111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45948.733317361111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45948.733317361111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45948.733317361111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45948.733317361111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45948.733317361111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45948.733317361111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45948.733317361111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45948.733317361111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45948.733317361111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45948.733317361111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45948.733317361111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45948.733317361111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45948.733317361111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45948.733317361111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45948.733317361111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45948.733317361111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45948.733317361111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45948.733317361111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45948.733317361111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45948.733317361111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45948.733317361111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45948.733317361111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45948.733317361111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45948.733317361111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45948.733317361111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45948.733317361111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45948.733317361111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45948.733317361111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45948.733317361111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45948.733317361111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45948.733317361111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45948.733317361111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45948.733317361111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45948.733317361111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45948.733317361111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45948.733317361111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45948.733317361111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45948.733317361111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45948.733317361111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45948.733317361111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45948.733317361111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45948.733317361111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45948.733317361111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45948.733317361111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45948.733317361111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45948.733317361111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45948.733317361111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45948.733317361111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45948.733317361111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45948.733317361111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45948.733317361111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45948.733317361111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45948.733317361111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45948.733317361111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45948.733317361111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45948.733317361111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45948.733317361111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45948.733317361111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45948.733317361111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45948.733317361111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45948.733317361111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45948.733317361111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45948.733317361111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45948.733317361111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45948.733317361111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45948.733317361111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45948.733317361111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45948.733317361111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45948.733317361111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45948.733317361111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45948.733317361111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45948.733317361111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45948.733317361111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45948.733317361111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45948.733317361111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45948.733317361111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45948.733317361111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45948.733317361111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45948.733317361111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45948.733317361111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45948.733317361111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45948.733317361111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45948.733317361111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45948.733317361111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45948.733317361111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45948.733317361111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45948.733317361111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45948.733317361111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45948.733317361111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45948.733317361111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45948.733317361111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45948.733317361111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45948.733317361111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45948.733317361111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45948.733317361111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45948.733317361111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45948.733317361111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45948.733317361111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45948.733317361111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45948.733317361111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45948.733317361111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45948.733317361111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45948.733317361111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45948.733317361111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45948.733317361111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45948.733317361111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45948.733317361111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45948.733317361111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45948.733317361111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45948.733317361111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45948.733317361111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45948.733317361111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45948.733317361111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45948.733317361111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45948.733317361111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45948.733317361111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45948.733317361111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45948.733317361111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45948.733317361111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45948.733317361111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45948.733317361111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45948.733317361111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45948.733317361111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45948.733317361111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45948.733317361111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45948.733317361111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45948.733317361111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45948.733317361111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45948.733317361111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45948.733317361111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45948.733317361111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45948.733317361111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45948.733317361111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45948.733317361111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45948.733317361111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45948.733317361111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45948.733317361111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45948.733317361111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45948.733317361111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45948.733317361111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45948.733317361111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45948.733317361111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45948.733317361111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45948.733317361111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45948.733317361111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45948.733317361111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45948.733317361111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45948.733317361111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45948.733317361111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45948.733317361111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45948.733317361111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45948.733317361111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45948.733317361111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45948.733317361111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45948.733317361111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45948.733317361111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45948.733317361111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45948.733317361111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45948.733317361111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45948.733317361111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45948.733317361111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45948.733317361111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45948.733317361111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45948.733317361111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45948.733317361111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45948.733317361111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45948.733317361111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45948.733317361111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45948.733317361111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45948.733317361111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45948.733317361111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45948.733317361111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45948.733317361111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45948.733317361111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45948.733317361111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45948.733317361111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45948.733317361111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45948.733317361111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45948.733317361111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45948.733317361111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45948.733317361111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45948.733317361111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45948.733317361111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45948.733317361111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45948.733317361111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45948.733317361111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45948.733317361111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45948.733317361111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45948.733317361111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45948.733317361111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45948.733317361111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45948.733317361111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45948.733317361111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45948.733317361111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45948.733317361111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45948.733317361111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45948.733317361111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45948.733317361111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45948.733317361111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45948.733317361111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45948.733317361111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45948.733317361111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45948.733317361111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45948.733317361111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45948.733317361111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45948.733317361111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45948.733317361111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45948.733317361111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45948.733317361111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45948.733317361111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45948.733317361111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45948.733317361111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45948.733317361111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45948.733317361111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45948.733317361111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45948.733317361111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45948.733317361111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45948.733317361111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45948.733317361111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45948.733317361111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45948.733317361111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45948.733317361111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45948.733317361111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45948.733317361111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45948.733317361111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45948.733317361111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45948.733317361111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45948.733317361111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45948.733317361111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45948.733317361111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45948.733317361111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45948.733317361111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45948.733317361111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45948.733317361111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45948.733317361111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45948.733317361111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45948.733317361111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45948.733317361111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45948.733317361111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45948.733317361111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45948.733317361111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45948.733317361111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45948.733317361111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45948.733317361111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45948.733317361111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45948.733317361111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45948.733317361111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45948.733317361111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45948.733317361111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45948.733317361111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45948.733317361111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45948.733317361111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45948.733317361111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45948.733317361111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45948.733317361111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45948.733317361111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45948.733317361111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45948.733317361111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45948.733317361111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45948.733317361111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45948.733317361111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45948.733317361111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45948.733317361111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45948.733317361111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45948.733317361111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45948.733317361111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45948.733317361111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45948.733317361111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45948.733317361111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45948.733317361111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45948.733317361111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45948.733317361111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45948.733317361111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45948.733317361111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45948.733317361111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45948.733317361111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45948.733317361111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45948.733317361111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45948.733317361111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45948.733317361111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45948.733317361111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45948.733317361111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45948.733317361111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45948.733317361111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45948.733317361111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45948.733317361111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45948.733317361111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45948.733317361111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45948.733317361111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45948.733317361111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45948.733317361111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45948.733317361111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45948.733317361111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45948.733317361111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45948.733317361111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45948.733317361111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45948.733317361111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45948.733317361111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45948.733317361111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45948.733317361111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45948.733317361111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45948.733317361111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45948.733317361111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45948.733317361111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45948.733317361111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45948.733317361111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45948.733317361111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45948.733317361111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45948.733317361111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45948.733317361111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45948.733317361111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45948.733317361111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45948.733317361111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45948.733317361111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45948.733317361111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45948.733317361111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45948.733317361111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45948.733317361111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45948.733317361111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45948.733317361111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45948.733317361111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45948.733317361111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45948.733317361111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45948.733317361111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45948.733317361111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45948.733317361111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45948.733317361111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45948.733317361111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45948.733317361111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45948.733317361111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45948.733317361111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45948.733317361111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45948.733317361111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45948.733317361111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45948.733317361111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45948.733317361111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45948.733317361111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45948.733317361111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45948.733317361111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45948.733317361111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45948.733317361111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45948.733317361111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45948.733317361111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45948.733317361111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45948.733317361111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45948.733317361111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45948.733317361111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45948.733317361111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45948.733317361111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45948.733317361111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45948.733317361111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45948.733317361111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45948.733317361111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45948.733317361111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45948.733317361111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45948.733317361111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45948.733317361111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45948.733317361111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45948.733317361111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45948.733317361111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45948.733317361111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45948.733317361111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45948.733317361111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45948.733317361111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45948.733317361111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45948.733317361111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45948.733317361111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45948.733317361111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45948.733317361111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45948.733317361111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45948.733317361111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45948.733317361111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45948.733317361111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45948.733317361111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45948.733317361111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45948.733317361111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45948.733317361111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45948.733317361111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45948.733317361111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45948.733317361111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45948.733317361111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45948.733317361111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45948.733317361111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45948.733317361111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45948.733317361111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45948.733317361111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45948.733317361111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45948.733317361111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45948.733317361111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45948.733317361111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45948.733317361111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45948.733317361111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45948.733317361111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45948.733317361111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45948.733317361111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45948.733317361111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45948.733317361111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45948.733317361111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45948.733317361111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45948.733317361111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45948.733317361111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45948.733317361111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45948.733317361111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45948.733317361111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45948.733317361111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45948.733317361111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45948.733317361111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45948.733317361111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45948.733317361111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45948.733317361111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45948.733317361111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45948.733317361111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45948.733317361111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45948.733317361111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45948.733317361111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45948.733317361111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45948.733317361111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45948.733317361111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45948.733317361111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45948.733317361111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45948.733317361111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45948.733317361111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45948.733317361111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45948.733317361111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45948.733317361111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45948.733317361111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45948.733317361111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45948.733317361111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45948.733317361111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45948.733317361111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45948.733317361111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45948.733317361111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45948.733317361111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45948.733317361111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45948.733317361111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45948.733317361111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45948.733317361111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45948.733317361111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45948.733317361111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45948.733317361111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45948.733317361111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45948.733317361111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45948.733317361111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45948.733317361111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45948.733317361111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45948.733317361111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45948.733317361111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45948.733317361111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45948.733317361111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45948.733317361111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45948.733317361111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45948.733317361111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45948.733317361111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45948.733317361111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45948.733317361111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45948.733317361111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45948.733317361111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45948.733317361111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45948.733317361111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45948.733317361111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45948.733317361111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45948.733317361111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45948.733317361111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45948.733317361111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45948.733317361111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45948.733317361111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45948.733317361111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45948.733317361111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45948.733317361111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45948.733317361111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45948.733317361111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45948.733317361111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45948.733317361111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45948.733317361111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45948.733317361111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45948.733317361111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45948.733317361111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45948.733317361111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45948.733317361111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45948.733317361111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45948.733317361111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45948.733317361111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45948.733317361111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45948.733317361111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45948.733317361111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45948.733317361111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45948.733317361111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45948.733317361111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45948.733317361111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45948.733317361111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45948.733317361111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45948.733317361111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45948.733317361111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45948.733317361111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45948.733317361111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45948.733317361111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45948.733317361111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45948.733317361111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45948.733317361111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45948.733317361111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45948.733317361111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45948.733317361111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45948.733317361111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45948.733317361111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45948.733317361111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45948.733317361111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45948.733317361111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45948.733317361111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45948.733317361111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45948.733317361111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45948.733317361111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45948.733317361111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45948.733317361111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45948.733317361111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45948.733317361111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45948.733317361111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45948.733317361111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45948.733317361111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45948.733317361111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45948.733317361111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45948.733317361111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45948.733317361111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45948.733317361111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45948.733317361111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45948.733317361111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45948.733317361111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45948.733317361111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45948.733317361111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45948.733317361111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45948.733317361111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45948.733317361111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45948.733317361111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45948.733317361111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45948.733317361111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45948.733317361111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45948.733317361111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45948.733317361111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45948.733317361111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45948.733317361111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45948.733317361111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45948.733317361111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45948.733317361111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45948.733317361111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45948.733317361111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45948.733317361111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45948.733317361111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45948.733317361111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45948.733317361111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45948.733317361111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45948.733317361111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45948.733317361111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45948.733317361111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45948.733317361111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45948.733317361111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45948.733317361111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45948.733317361111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45948.733317361111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45948.733317361111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45948.733317361111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45948.733317361111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45948.733317361111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45948.733317361111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45948.733317361111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45948.733317361111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45948.733317361111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45948.733317361111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45948.733317361111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45948.733317361111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45948.733317361111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45948.733317361111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45948.733317361111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45948.733317361111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45948.733317361111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45948.733317361111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45948.733317361111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45948.733317361111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45948.733317361111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45948.733317361111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45948.733317361111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45948.733317361111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45948.733317361111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45948.733317361111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45948.733317361111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45948.733317361111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45948.733317361111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45948.733317361111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45948.733317361111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45948.733317361111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45948.733317361111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45948.733317361111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45948.733317361111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45948.733317361111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45948.733317361111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45948.733317361111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45948.733317361111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45948.733317361111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45948.733317361111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45948.733317361111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45948.733317361111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45948.733317361111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45948.733317361111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45948.733317361111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45948.733317361111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45948.733317361111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45948.733317361111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45948.733317361111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45948.733317361111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45948.733317361111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45948.733317361111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45948.733317361111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45948.733317361111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45948.733317361111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45948.733317361111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45948.733317361111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45948.733317361111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45948.733317361111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45948.733317361111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45948.733317361111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45948.733317361111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45948.733317361111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45948.733317361111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45948.733317361111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45948.733317361111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45948.733317361111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45948.733317361111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45948.733317361111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45948.733317361111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45948.733317361111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45948.733317361111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45948.733317361111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45948.733317361111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45948.733317361111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45948.733317361111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45948.733317361111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45948.733317361111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45948.733317361111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45948.733317361111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45948.733317361111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45948.733317361111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45948.733317361111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45948.733317361111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45948.733317361111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45948.733317361111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45948.733317361111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45948.733317361111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45948.733317361111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45948.733317361111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45948.733317361111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45948.733317361111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45948.733317361111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45948.733317361111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45948.733317361111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45948.733317361111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45948.733317361111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45948.733317361111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45948.733317361111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45948.733317361111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45948.733317361111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45948.733317361111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45948.733317361111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45948.733317361111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45948.733317361111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45948.733317361111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45948.733317361111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45948.733317361111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45948.733317361111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45948.733317361111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45948.733317361111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45948.733317361111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45948.733317361111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45948.733317361111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45948.733317361111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45948.733317361111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45948.733317361111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45948.733317361111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45948.733317361111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45948.733317361111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45948.733317361111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45948.733317361111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45948.733317361111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45948.733317361111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45948.733317361111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45948.733317361111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45948.733317361111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45948.733317361111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45948.733317361111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45948.733317361111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45948.733317361111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45948.733317361111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45948.733317361111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45948.733317361111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45948.733317361111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45948.733317361111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45948.733317361111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45948.733317361111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45948.733317361111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45948.733317361111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45948.733317361111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45948.733317361111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45948.733317361111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45948.733317361111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45948.733317361111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45948.733317361111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45948.733317361111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45948.733317361111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45948.733317361111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45948.733317361111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45948.733317361111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45948.733317361111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45948.733317361111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45948.733317361111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45948.733317361111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45948.733317361111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45948.733317361111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45948.733317361111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45948.733317361111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45948.733317361111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45948.733317361111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45948.733317361111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45948.733317361111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45948.733317361111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45948.733317361111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45948.733317361111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45948.733317361111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45948.733317361111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45948.733317361111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45948.733317361111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45948.733317361111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45948.733317361111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45948.733317361111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45948.733317361111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45948.733317361111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45948.733317361111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45948.733317361111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45948.733317361111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45948.733317361111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45948.733317361111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45948.733317361111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45948.733317361111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45948.733317361111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45948.733317361111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45948.733317361111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45948.733317361111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45948.733317361111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45948.733317361111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45948.733317361111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45948.733317361111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45948.733317361111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45948.733317361111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45948.733317361111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45948.733317361111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45948.733317361111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45948.733317361111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45948.733317361111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45948.733317361111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45948.733317361111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45948.733317361111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45948.733317361111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45948.733317361111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45948.733317361111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45948.733317361111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45948.733317361111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45948.733317361111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45948.733317361111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45948.733317361111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45948.733317361111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45948.733317361111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45948.733317361111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45948.733317361111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45948.733317361111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45948.733317361111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45948.733317361111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45948.733317361111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45948.733317361111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45948.733317361111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45948.733317361111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45948.733317361111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45948.733317361111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45948.733317361111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45948.733317361111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45948.733317361111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45948.733317361111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45948.733317361111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45948.733317361111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45948.733317361111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45948.733317361111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45948.733317361111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45948.733317361111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45948.733317361111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45948.733317361111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45948.733317361111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45948.733317361111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45948.733317361111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45948.733317361111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45948.733317361111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45948.733317361111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45948.733317361111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45948.733317361111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45948.733317361111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45948.733317361111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45948.733317361111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45948.733317361111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45948.733317361111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45948.733317361111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45948.733317361111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45948.733317361111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45948.733317361111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45948.733317361111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45948.733317361111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45948.733317361111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45948.733317361111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45948.733317361111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45948.733317361111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45948.733317361111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45948.733317361111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45948.733317361111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45948.733317361111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45948.733317361111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45948.733317361111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45948.733317361111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45948.733317361111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45948.733317361111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45948.733317361111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45948.733317361111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45948.733317361111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45948.733317361111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45948.733317361111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45948.733317361111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45948.733317361111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45948.733317361111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45948.733317361111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45948.733317361111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45948.733317361111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45948.733317361111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45948.733317361111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45948.733317361111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45948.733317361111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45948.733317361111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45948.733317361111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45948.733317361111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45948.733317361111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45948.733317361111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45948.733317361111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45948.733317361111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45948.733317361111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45948.733317361111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45948.733317361111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45948.733317361111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45948.733317361111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45948.733317361111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45948.733317361111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45948.733317361111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45948.733317361111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45948.733317361111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45948.733317361111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45948.733317361111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45948.733317361111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45948.733317361111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45948.733317361111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45948.733317361111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45948.733317361111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45948.733317361111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45948.733317361111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45948.733317361111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45948.733317361111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45948.733317361111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45948.733317361111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45948.733317361111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45948.733317361111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45948.733317361111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45948.733317361111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45948.733317361111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45948.733317361111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45948.733317361111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45948.733317361111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45948.733317361111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45948.733317361111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45948.733317361111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45948.733317361111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45948.733317361111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45948.733317361111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45948.733317361111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45948.733317361111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45948.733317361111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45948.733317361111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45948.733317361111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45948.733317361111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45948.733317361111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45948.733317361111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45948.733317361111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45948.733317361111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45948.733317361111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45948.733317361111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45948.733317361111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45948.733317361111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45948.733317361111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45948.733317361111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45948.733317361111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45948.733317361111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45948.733317361111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45948.733317361111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45948.733317361111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45948.733317361111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45948.733317361111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45948.733317361111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45948.733317361111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45948.733317361111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45948.733317361111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45948.733317361111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45948.733317361111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45948.733317361111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45948.733317361111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45948.733317361111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45948.733317361111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45948.733317361111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45948.733317361111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45948.733317361111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45948.733317361111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45948.733317361111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45948.733317361111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45948.733317361111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45948.733317361111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45948.733317361111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45948.733317361111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45948.733317361111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45948.733317361111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45948.733317361111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45948.733317361111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45948.733317361111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45948.733317361111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45948.733317361111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45948.733317361111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45948.733317361111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45948.733317361111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45948.733317361111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45948.733317361111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45948.733317361111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45948.733317361111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45948.733317361111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45948.733317361111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45948.733317361111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45948.733317361111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45948.733317361111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45948.733317361111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45948.733317361111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45948.733317361111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45948.733317361111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45948.733317361111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45948.733317361111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45948.733317361111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45948.733317361111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45948.733317361111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45948.733317361111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45948.733317361111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45948.733317361111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45948.733317361111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45948.733317361111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45948.733317361111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45948.733317361111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45948.733317361111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45948.733317361111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45948.733317361111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45948.733317361111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45948.733317361111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45948.733317361111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45948.733317361111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45948.733317361111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45948.733317361111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45948.733317361111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45948.733317361111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45948.733317361111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45948.733317361111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45948.733317361111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45948.733317361111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45948.733317361111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45948.733317361111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45948.733317361111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45948.733317361111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45948.733317361111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45948.733317361111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45948.733317361111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45948.733317361111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45948.733317361111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45948.733317361111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45948.733317361111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45948.733317361111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45948.733317361111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45948.733317361111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45948.733317361111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45948.733317361111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45948.733317361111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45948.733317361111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45948.733317361111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45948.733317361111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45948.733317361111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45948.733317361111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45948.733317361111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45948.733317361111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45948.733317361111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45948.733317361111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45948.733317361111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45948.733317361111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45948.733317361111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45948.733317361111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45948.733317361111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45948.733317361111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45948.733317361111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45948.733317361111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45948.733317361111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45948.733317361111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45948.733317361111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45948.733317361111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45948.733317361111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45948.733317361111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45948.733317361111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45948.733317361111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45948.733317361111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45948.733317361111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45948.733317361111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45948.733317361111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45948.733317361111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45948.733317361111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45948.733317361111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45948.733317361111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45948.733317361111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45948.733317361111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45948.733317361111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45948.733317361111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45948.733317361111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45948.733317361111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45948.733317361111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45948.733317361111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45948.733317361111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45948.733317361111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45948.733317361111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45948.733317361111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45948.733317361111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45948.733317361111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45948.733317361111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45948.733317361111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45948.733317361111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45948.733317361111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45948.733317361111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45948.733317361111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45948.733317361111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45948.733317361111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45948.733317361111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45948.733317361111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45948.733317361111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45948.733317361111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45948.733317361111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45948.733317361111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45948.733317361111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45948.733317361111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45948.733317361111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45948.733317361111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45948.733317361111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45948.733317361111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45948.733317361111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45948.733317361111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45948.733317361111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45948.733317361111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45948.733317361111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45948.733317361111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45948.733317361111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45948.733317361111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45948.733317361111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45948.733317361111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45948.733317361111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45948.733317361111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45948.733317361111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45948.733317361111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45948.733317361111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45948.733317361111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45948.733317361111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45948.733317361111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45948.733317361111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45948.733317361111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45948.733317361111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45948.733317361111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45948.733317361111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45948.733317361111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45948.733317361111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45948.733317361111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45948.733317361111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45948.733317361111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45948.733317361111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45948.733317361111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45948.733317361111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45948.733317361111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45948.733317361111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45948.733317361111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45948.733317361111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45948.733317361111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45948.733317361111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45948.733317361111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45948.733317361111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45948.733317361111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45948.733317361111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45948.733317361111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45948.733317361111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45948.733317361111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45948.733317361111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45948.733317361111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45948.733317361111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45948.733317361111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45948.733317361111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45948.733317361111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45948.733317361111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45948.733317361111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45948.733317361111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45948.733317361111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45948.733317361111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45948.733317361111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45948.733317361111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45948.733317361111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45948.733317361111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45948.733317361111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45948.733317361111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45948.733317361111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45948.733317361111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45948.733317361111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45948.733317361111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45948.733317361111</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tabSelected="1" workbookViewId="0">
      <selection activeCell="F11" sqref="F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245.25259976851521</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1.2382247685163748</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5.9463194447744172E-2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123" t="s">
        <v>35060</v>
      </c>
      <c r="E5" s="100" t="s">
        <v>38964</v>
      </c>
      <c r="F5" s="125">
        <v>45948.726273148146</v>
      </c>
      <c r="G5" s="126">
        <f ca="1">IFERROR(NOW()-F5,"")</f>
        <v>7.0442129654111341E-3</v>
      </c>
      <c r="H5" s="125">
        <v>45948.676840277774</v>
      </c>
      <c r="I5" s="121" t="str">
        <f>IFERROR(VLOOKUP(D5,DB!A:F,6,0),"")</f>
        <v>Generator-SG</v>
      </c>
      <c r="J5" s="121" t="str">
        <f>IFERROR(VLOOKUP(D5,DB!A:G,7,0),"")</f>
        <v>No BB Shifted</v>
      </c>
      <c r="K5" s="127" t="s">
        <v>39063</v>
      </c>
      <c r="L5" s="123" t="str">
        <f>IFERROR(VLOOKUP(D5,DB!A:I,9,0),"")</f>
        <v>Latis</v>
      </c>
    </row>
    <row r="6" spans="1:16" ht="15" customHeight="1">
      <c r="A6" s="121"/>
      <c r="B6" s="121" t="str">
        <f>IFERROR(VLOOKUP(D6,DB!A:K,11,0),"")</f>
        <v/>
      </c>
      <c r="C6" s="122"/>
      <c r="D6" s="95"/>
      <c r="E6" s="100"/>
      <c r="F6" s="125"/>
      <c r="G6" s="126">
        <f ca="1">IFERROR(NOW()-F6,"")</f>
        <v>45948.733317361111</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45948.733317361111</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45948.733317361111</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45948.733317361111</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45948.733317361111</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45948.733317361111</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45948.733317361111</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45948.733317361111</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45948.733317361111</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45948.733317361111</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45948.733317361111</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45948.733317361111</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45948.733317361111</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45948.733317361111</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45948.733317361111</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45948.733317361111</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45948.733317361111</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45948.733317361111</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45948.733317361111</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45948.733317361111</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45948.733317361111</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45948.733317361111</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45948.733317361111</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45948.733317361111</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45948.733317361111</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45948.733317361111</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45948.733317361111</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45948.733317361111</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45948.733317361111</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45948.733317361111</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45948.733317361111</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45948.733317361111</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45948.733317361111</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45948.733317361111</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45948.733317361111</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45948.733317361111</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45948.733317361111</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45948.733317361111</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45948.733317361111</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45948.733317361111</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45948.733317361111</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45948.733317361111</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45948.733317361111</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45948.733317361111</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45948.733317361111</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45948.733317361111</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45948.733317361111</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45948.733317361111</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45948.733317361111</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45948.733317361111</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45948.733317361111</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45948.733317361111</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45948.733317361111</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45948.733317361111</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45948.733317361111</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45948.733317361111</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45948.733317361111</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45948.733317361111</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45948.733317361111</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45948.733317361111</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45948.733317361111</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45948.733317361111</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45948.733317361111</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45948.733317361111</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45948.733317361111</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45948.733317361111</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45948.733317361111</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45948.733317361111</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45948.733317361111</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45948.733317361111</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45948.733317361111</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45948.733317361111</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45948.733317361111</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45948.733317361111</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45948.733317361111</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45948.733317361111</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45948.733317361111</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45948.733317361111</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45948.733317361111</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45948.733317361111</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45948.733317361111</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45948.733317361111</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45948.733317361111</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45948.733317361111</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45948.733317361111</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45948.733317361111</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45948.733317361111</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45948.733317361111</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45948.733317361111</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45948.733317361111</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45948.733317361111</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45948.733317361111</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45948.733317361111</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45948.733317361111</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45948.733317361111</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45948.733317361111</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45948.733317361111</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45948.733317361111</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45948.733317361111</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45948.733317361111</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45948.733317361111</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45948.733317361111</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45948.733317361111</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45948.733317361111</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45948.733317361111</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45948.733317361111</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45948.733317361111</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45948.733317361111</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45948.733317361111</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45948.733317361111</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45948.733317361111</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45948.733317361111</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45948.733317361111</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45948.733317361111</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45948.733317361111</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45948.733317361111</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45948.733317361111</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45948.733317361111</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45948.733317361111</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45948.733317361111</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45948.733317361111</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45948.733317361111</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45948.733317361111</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45948.733317361111</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45948.733317361111</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45948.733317361111</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45948.733317361111</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45948.733317361111</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45948.733317361111</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45948.733317361111</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45948.733317361111</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45948.733317361111</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45948.733317361111</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45948.733317361111</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45948.733317361111</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45948.733317361111</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45948.733317361111</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45948.733317361111</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45948.733317361111</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45948.733317361111</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45948.733317361111</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45948.733317361111</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45948.733317361111</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45948.733317361111</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45948.733317361111</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45948.733317361111</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45948.733317361111</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45948.733317361111</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45948.733317361111</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45948.733317361111</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45948.733317361111</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45948.733317361111</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45948.733317361111</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45948.733317361111</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45948.733317361111</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45948.733317361111</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45948.733317361111</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45948.733317361111</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45948.733317361111</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45948.733317361111</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45948.733317361111</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45948.733317361111</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45948.733317361111</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45948.733317361111</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45948.733317361111</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45948.733317361111</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45948.733317361111</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45948.733317361111</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45948.733317361111</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45948.733317361111</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45948.733317361111</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45948.733317361111</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45948.733317361111</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45948.733317361111</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45948.733317361111</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45948.733317361111</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45948.733317361111</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45948.733317361111</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45948.733317361111</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45948.733317361111</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45948.733317361111</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45948.733317361111</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45948.733317361111</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45948.733317361111</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45948.733317361111</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45948.733317361111</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45948.733317361111</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45948.733317361111</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45948.733317361111</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45948.733317361111</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45948.733317361111</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45948.733317361111</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45948.733317361111</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45948.733317361111</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45948.733317361111</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45948.733317361111</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45948.733317361111</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45948.733317361111</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45948.733317361111</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45948.733317361111</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45948.733317361111</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45948.733317361111</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45948.733317361111</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45948.733317361111</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45948.733317361111</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45948.733317361111</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45948.733317361111</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45948.733317361111</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45948.733317361111</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45948.733317361111</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45948.733317361111</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45948.733317361111</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45948.733317361111</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45948.733317361111</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45948.733317361111</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45948.733317361111</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45948.733317361111</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45948.733317361111</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45948.733317361111</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45948.733317361111</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45948.733317361111</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45948.733317361111</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45948.733317361111</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45948.733317361111</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45948.733317361111</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45948.733317361111</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45948.733317361111</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45948.733317361111</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45948.733317361111</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45948.733317361111</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45948.733317361111</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45948.733317361111</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45948.733317361111</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45948.733317361111</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45948.733317361111</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45948.733317361111</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45948.733317361111</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45948.733317361111</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45948.733317361111</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45948.733317361111</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45948.733317361111</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45948.733317361111</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45948.733317361111</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45948.733317361111</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45948.733317361111</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45948.733317361111</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45948.733317361111</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45948.733317361111</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45948.733317361111</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45948.733317361111</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45948.733317361111</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45948.733317361111</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45948.733317361111</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45948.733317361111</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45948.733317361111</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45948.733317361111</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45948.733317361111</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45948.733317361111</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45948.733317361111</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45948.733317361111</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45948.733317361111</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45948.733317361111</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45948.733317361111</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45948.733317361111</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45948.733317361111</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45948.733317361111</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45948.733317361111</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45948.733317361111</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45948.733317361111</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45948.733317361111</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45948.733317361111</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45948.733317361111</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45948.733317361111</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45948.733317361111</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45948.733317361111</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45948.733317361111</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45948.733317361111</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45948.733317361111</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45948.733317361111</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45948.733317361111</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45948.733317361111</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45948.733317361111</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45948.733317361111</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45948.733317361111</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45948.733317361111</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45948.733317361111</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45948.733317361111</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45948.733317361111</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45948.733317361111</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45948.733317361111</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45948.733317361111</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45948.733317361111</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45948.733317361111</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45948.733317361111</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45948.733317361111</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45948.733317361111</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45948.733317361111</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45948.733317361111</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45948.733317361111</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45948.733317361111</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45948.733317361111</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45948.733317361111</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45948.733317361111</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45948.733317361111</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45948.733317361111</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45948.733317361111</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45948.733317361111</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45948.733317361111</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45948.733317361111</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45948.733317361111</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45948.733317361111</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45948.733317361111</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45948.733317361111</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45948.733317361111</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45948.733317361111</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45948.733317361111</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45948.733317361111</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45948.733317361111</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45948.733317361111</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45948.733317361111</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45948.733317361111</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45948.733317361111</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56.901257175923092</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22.544440046294767</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3.96174328703637</v>
      </c>
      <c r="H4" s="38">
        <v>45944.676192129627</v>
      </c>
      <c r="I4" s="37" t="str">
        <f>IFERROR(VLOOKUP(D4,DB!A:F,6,0),"")</f>
        <v>SCECO</v>
      </c>
      <c r="J4" s="37" t="str">
        <f>IFERROR(VLOOKUP(D4,DB!A:G,7,0),"")</f>
        <v>Dead</v>
      </c>
      <c r="K4" s="37" t="s">
        <v>39069</v>
      </c>
      <c r="L4" s="37" t="str">
        <f>IFERROR(VLOOKUP(D4,DB!A:I,9,0),"")</f>
        <v>Latis</v>
      </c>
    </row>
    <row r="5" spans="1:13" ht="30.75">
      <c r="A5" s="164" t="s">
        <v>39070</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45948.733317361111</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45948.733317361111</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45948.733317361111</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45948.733317361111</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45948.733317361111</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45948.733317361111</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45948.733317361111</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45948.733317361111</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45948.733317361111</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45948.733317361111</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45948.733317361111</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45948.733317361111</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45948.733317361111</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45948.733317361111</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45948.733317361111</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45948.733317361111</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45948.733317361111</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45948.733317361111</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45948.733317361111</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45948.733317361111</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45948.733317361111</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45948.733317361111</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45948.733317361111</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45948.733317361111</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45948.733317361111</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45948.733317361111</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45948.733317361111</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45948.733317361111</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45948.733317361111</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45948.733317361111</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45948.733317361111</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45948.733317361111</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45948.733317361111</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45948.733317361111</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45948.733317361111</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45948.733317361111</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45948.733317361111</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45948.733317361111</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45948.733317361111</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45948.733317361111</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45948.733317361111</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45948.733317361111</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45948.733317361111</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45948.733317361111</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45948.733317361111</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45948.733317361111</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45948.733317361111</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45948.733317361111</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45948.733317361111</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45948.733317361111</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45948.733317361111</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45948.733317361111</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45948.733317361111</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45948.733317361111</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45948.733317361111</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45948.733317361111</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45948.733317361111</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45948.733317361111</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45948.733317361111</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45948.733317361111</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45948.733317361111</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45948.733317361111</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45948.733317361111</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45948.733317361111</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45948.733317361111</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45948.733317361111</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45948.733317361111</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45948.733317361111</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45948.733317361111</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45948.733317361111</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45948.733317361111</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45948.733317361111</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45948.733317361111</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45948.733317361111</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45948.733317361111</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45948.733317361111</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45948.733317361111</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45948.733317361111</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45948.733317361111</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45948.733317361111</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45948.733317361111</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45948.733317361111</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45948.733317361111</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45948.733317361111</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45948.733317361111</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45948.733317361111</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45948.733317361111</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45948.733317361111</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45948.733317361111</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45948.733317361111</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45948.733317361111</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45948.733317361111</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45948.733317361111</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45948.733317361111</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45948.733317361111</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45948.733317361111</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45948.733317361111</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45948.733317361111</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45948.733317361111</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45948.733317361111</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45948.733317361111</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45948.733317361111</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45948.733317361111</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45948.733317361111</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45948.733317361111</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45948.733317361111</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45948.733317361111</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45948.733317361111</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45948.733317361111</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45948.733317361111</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45948.733317361111</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45948.733317361111</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45948.733317361111</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45948.733317361111</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45948.733317361111</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45948.733317361111</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45948.733317361111</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45948.733317361111</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45948.733317361111</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45948.733317361111</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45948.733317361111</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45948.733317361111</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45948.733317361111</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45948.733317361111</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45948.733317361111</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45948.733317361111</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45948.733317361111</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45948.733317361111</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45948.733317361111</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45948.733317361111</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45948.733317361111</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45948.733317361111</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45948.733317361111</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45948.733317361111</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45948.733317361111</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45948.733317361111</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45948.733317361111</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45948.733317361111</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45948.733317361111</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45948.733317361111</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45948.733317361111</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45948.733317361111</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45948.733317361111</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45948.733317361111</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45948.733317361111</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45948.733317361111</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45948.733317361111</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45948.733317361111</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45948.733317361111</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45948.733317361111</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45948.733317361111</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45948.733317361111</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45948.733317361111</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45948.733317361111</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45948.733317361111</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45948.733317361111</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45948.733317361111</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45948.733317361111</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45948.733317361111</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45948.733317361111</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45948.733317361111</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45948.733317361111</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45948.733317361111</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45948.733317361111</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45948.733317361111</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45948.733317361111</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45948.733317361111</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45948.733317361111</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45948.733317361111</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45948.733317361111</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45948.733317361111</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45948.733317361111</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45948.733317361111</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45948.733317361111</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45948.733317361111</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45948.733317361111</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45948.733317361111</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45948.733317361111</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45948.733317361111</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45948.733317361111</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45948.733317361111</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45948.733317361111</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45948.733317361111</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45948.733317361111</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45948.733317361111</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45948.733317361111</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45948.733317361111</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45948.733317361111</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45948.733317361111</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45948.733317361111</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45948.733317361111</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45948.733317361111</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45948.733317361111</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45948.733317361111</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45948.733317361111</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45948.733317361111</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45948.733317361111</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45948.733317361111</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45948.733317361111</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45948.733317361111</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45948.733317361111</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45948.733317361111</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45948.733317361111</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45948.733317361111</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45948.733317361111</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45948.733317361111</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45948.733317361111</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45948.733317361111</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45948.733317361111</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45948.733317361111</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45948.733317361111</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45948.733317361111</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45948.733317361111</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45948.733317361111</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45948.733317361111</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45948.733317361111</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45948.733317361111</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45948.733317361111</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45948.733317361111</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45948.733317361111</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45948.733317361111</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45948.733317361111</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45948.733317361111</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45948.733317361111</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45948.733317361111</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45948.733317361111</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45948.733317361111</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45948.733317361111</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45948.733317361111</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45948.733317361111</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45948.733317361111</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45948.733317361111</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45948.733317361111</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45948.733317361111</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45948.733317361111</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45948.733317361111</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45948.733317361111</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45948.733317361111</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45948.733317361111</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45948.733317361111</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45948.733317361111</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45948.733317361111</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45948.733317361111</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45948.733317361111</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45948.733317361111</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45948.733317361111</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45948.733317361111</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45948.733317361111</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45948.733317361111</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45948.733317361111</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45948.733317361111</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45948.733317361111</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45948.733317361111</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45948.733317361111</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45948.733317361111</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45948.733317361111</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45948.733317361111</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45948.733317361111</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45948.733317361111</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45948.733317361111</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45948.733317361111</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45948.733317361111</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45948.733317361111</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45948.733317361111</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45948.733317361111</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45948.733317361111</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45948.733317361111</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45948.733317361111</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45948.733317361111</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45948.733317361111</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45948.733317361111</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45948.733317361111</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45948.733317361111</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45948.733317361111</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45948.733317361111</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45948.733317361111</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45948.733317361111</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45948.733317361111</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45948.733317361111</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45948.733317361111</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45948.733317361111</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45948.733317361111</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45948.733317361111</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45948.733317361111</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45948.733317361111</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45948.733317361111</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45948.733317361111</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45948.733317361111</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45948.733317361111</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45948.733317361111</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45948.733317361111</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45948.733317361111</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45948.733317361111</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45948.733317361111</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45948.733317361111</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45948.733317361111</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45948.733317361111</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45948.733317361111</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45948.733317361111</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45948.733317361111</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45948.733317361111</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45948.733317361111</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45948.733317361111</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45948.733317361111</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45948.733317361111</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45948.733317361111</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45948.733317361111</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45948.733317361111</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45948.733317361111</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45948.733317361111</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45948.733317361111</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45948.733317361111</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45948.733317361111</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45948.733317361111</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45948.733317361111</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45948.733317361111</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45948.733317361111</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45948.733317361111</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45948.733317361111</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45948.733317361111</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45948.733317361111</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45948.733317361111</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45948.733317361111</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45948.733317361111</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45948.733317361111</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45948.733317361111</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45948.733317361111</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45948.733317361111</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45948.733317361111</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45948.733317361111</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45948.733317361111</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45948.733317361111</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45948.733317361111</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45948.733317361111</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45948.733317361111</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45948.733317361111</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45948.733317361111</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45948.733317361111</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45948.733317361111</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45948.733317361111</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45948.733317361111</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45948.733317361111</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45948.733317361111</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45948.733317361111</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45948.733317361111</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45948.733317361111</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45948.733317361111</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45948.733317361111</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45948.733317361111</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45948.733317361111</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45948.733317361111</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45948.733317361111</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45948.733317361111</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45948.733317361111</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45948.733317361111</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45948.733317361111</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45948.733317361111</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45948.733317361111</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45948.733317361111</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45948.733317361111</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45948.733317361111</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45948.733317361111</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45948.733317361111</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45948.733317361111</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45948.733317361111</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45948.733317361111</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45948.733317361111</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45948.733317361111</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45948.733317361111</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45948.733317361111</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45948.733317361111</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45948.733317361111</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45948.733317361111</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45948.733317361111</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45948.733317361111</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45948.733317361111</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45948.733317361111</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45948.733317361111</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45948.733317361111</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45948.733317361111</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45948.733317361111</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45948.733317361111</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45948.733317361111</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45948.733317361111</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45948.733317361111</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45948.733317361111</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45948.733317361111</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45948.733317361111</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45948.733317361111</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45948.733317361111</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45948.733317361111</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45948.733317361111</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45948.733317361111</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45948.733317361111</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45948.733317361111</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45948.733317361111</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45948.733317361111</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45948.733317361111</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45948.733317361111</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45948.733317361111</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45948.733317361111</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45948.733317361111</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45948.733317361111</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45948.733317361111</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45948.733317361111</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45948.733317361111</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45948.733317361111</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45948.733317361111</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45948.733317361111</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45948.733317361111</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45948.733317361111</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45948.733317361111</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45948.733317361111</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45948.733317361111</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45948.733317361111</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45948.733317361111</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45948.733317361111</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45948.733317361111</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45948.733317361111</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45948.733317361111</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45948.733317361111</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45948.733317361111</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45948.733317361111</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45948.733317361111</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45948.733317361111</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45948.733317361111</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45948.733317361111</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45948.733317361111</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45948.733317361111</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45948.733317361111</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45948.733317361111</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45948.733317361111</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45948.733317361111</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45948.733317361111</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45948.733317361111</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45948.733317361111</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45948.733317361111</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45948.733317361111</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45948.733317361111</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45948.733317361111</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45948.733317361111</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45948.733317361111</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45948.733317361111</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45948.733317361111</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45948.733317361111</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45948.733317361111</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45948.733317361111</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45948.733317361111</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45948.733317361111</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45948.733317361111</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45948.733317361111</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45948.733317361111</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45948.733317361111</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45948.733317361111</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45948.733317361111</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45948.733317361111</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45948.733317361111</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45948.733317361111</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45948.733317361111</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45948.733317361111</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45948.733317361111</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45948.733317361111</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45948.733317361111</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45948.733317361111</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45948.733317361111</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45948.733317361111</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45948.733317361111</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45948.733317361111</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45948.733317361111</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45948.733317361111</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45948.733317361111</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45948.733317361111</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45948.733317361111</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45948.733317361111</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45948.733317361111</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45948.733317361111</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45948.733317361111</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45948.733317361111</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45948.733317361111</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45948.733317361111</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45948.733317361111</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45948.733317361111</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45948.733317361111</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45948.733317361111</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45948.733317361111</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45948.733317361111</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45948.733317361111</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45948.733317361111</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45948.733317361111</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45948.733317361111</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45948.733317361111</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45948.733317361111</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45948.733317361111</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45948.733317361111</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45948.733317361111</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45948.733317361111</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45948.733317361111</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45948.733317361111</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45948.733317361111</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45948.733317361111</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45948.733317361111</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45948.733317361111</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45948.733317361111</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45948.733317361111</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45948.733317361111</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45948.733317361111</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45948.733317361111</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45948.733317361111</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45948.733317361111</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45948.733317361111</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45948.733317361111</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45948.733317361111</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45948.733317361111</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45948.733317361111</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45948.733317361111</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45948.733317361111</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45948.733317361111</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45948.733317361111</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45948.733317361111</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45948.733317361111</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45948.733317361111</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45948.733317361111</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45948.733317361111</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45948.733317361111</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45948.733317361111</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45948.733317361111</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45948.733317361111</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45948.733317361111</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45948.733317361111</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45948.733317361111</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45948.733317361111</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45948.733317361111</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45948.733317361111</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45948.733317361111</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45948.733317361111</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45948.733317361111</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45948.733317361111</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45948.733317361111</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45948.733317361111</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45948.733317361111</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45948.733317361111</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45948.733317361111</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45948.733317361111</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45948.733317361111</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45948.733317361111</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45948.733317361111</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45948.733317361111</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45948.733317361111</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45948.733317361111</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45948.733317361111</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45948.733317361111</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45948.733317361111</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45948.733317361111</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45948.733317361111</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45948.733317361111</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45948.733317361111</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45948.733317361111</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45948.733317361111</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45948.733317361111</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21.960470138888923</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9.2042548611134407</v>
      </c>
      <c r="H3" s="146">
        <v>45927.987534722219</v>
      </c>
      <c r="I3" s="143" t="str">
        <f>IFERROR(VLOOKUP(D3,DB!A:F,6,0),"")</f>
        <v>SCECO</v>
      </c>
      <c r="J3" s="143" t="str">
        <f>IFERROR(VLOOKUP(D3,DB!A:G,7,0),"")</f>
        <v>Vandalized</v>
      </c>
      <c r="K3" s="142" t="s">
        <v>39076</v>
      </c>
      <c r="L3" s="143" t="str">
        <f>IFERROR(VLOOKUP(D3,DB!A:I,9,0),"")</f>
        <v>Latis</v>
      </c>
    </row>
    <row r="4" spans="1:16383" ht="31.5" customHeight="1">
      <c r="A4" s="106" t="s">
        <v>39077</v>
      </c>
      <c r="B4" s="105" t="str">
        <f>IFERROR(VLOOKUP(D4,DB!A:K,11,0),"")</f>
        <v>R6</v>
      </c>
      <c r="C4" s="107">
        <v>1</v>
      </c>
      <c r="D4" s="105" t="s">
        <v>35019</v>
      </c>
      <c r="E4" s="142" t="s">
        <v>38964</v>
      </c>
      <c r="F4" s="109"/>
      <c r="G4" s="78">
        <f ca="1">IFERROR(NOW()-F4,"-")</f>
        <v>45948.733317361111</v>
      </c>
      <c r="H4" s="109">
        <v>45948.620763888888</v>
      </c>
      <c r="I4" s="105" t="str">
        <f>IFERROR(VLOOKUP(D4,DB!A:F,6,0),"")</f>
        <v>SCECO</v>
      </c>
      <c r="J4" s="104" t="str">
        <f>IFERROR(VLOOKUP(D4,DB!A:G,7,0),"")</f>
        <v>Vandalized</v>
      </c>
      <c r="K4" s="110" t="s">
        <v>39078</v>
      </c>
      <c r="L4" s="111" t="str">
        <f>IFERROR(VLOOKUP(D4,DB!A:I,9,0),"")</f>
        <v>Latis</v>
      </c>
    </row>
    <row r="5" spans="1:16383" ht="31.5" customHeight="1">
      <c r="A5" s="106" t="s">
        <v>39077</v>
      </c>
      <c r="B5" s="105" t="str">
        <f>IFERROR(VLOOKUP(D5,DB!A:K,11,0),"")</f>
        <v>R6</v>
      </c>
      <c r="C5" s="107">
        <v>1</v>
      </c>
      <c r="D5" s="105" t="s">
        <v>35633</v>
      </c>
      <c r="E5" s="142" t="s">
        <v>38964</v>
      </c>
      <c r="F5" s="109"/>
      <c r="G5" s="78">
        <f ca="1">IFERROR(NOW()-F5,"-")</f>
        <v>45948.733317361111</v>
      </c>
      <c r="H5" s="109">
        <v>45948.697245370371</v>
      </c>
      <c r="I5" s="105" t="str">
        <f>IFERROR(VLOOKUP(D5,DB!A:F,6,0),"")</f>
        <v>SCECO</v>
      </c>
      <c r="J5" s="104" t="str">
        <f>IFERROR(VLOOKUP(D5,DB!A:G,7,0),"")</f>
        <v>Good</v>
      </c>
      <c r="K5" s="110" t="s">
        <v>39079</v>
      </c>
      <c r="L5" s="111" t="str">
        <f>IFERROR(VLOOKUP(D5,DB!A:I,9,0),"")</f>
        <v>Latis</v>
      </c>
    </row>
    <row r="6" spans="1:16383" ht="31.5" customHeight="1">
      <c r="A6" s="106"/>
      <c r="B6" s="105" t="str">
        <f>IFERROR(VLOOKUP(D6,DB!A:K,11,0),"")</f>
        <v/>
      </c>
      <c r="C6" s="107"/>
      <c r="D6" s="105"/>
      <c r="E6" s="108"/>
      <c r="F6" s="109"/>
      <c r="G6" s="78">
        <f ca="1">IFERROR(NOW()-F6,"-")</f>
        <v>45948.733317361111</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45948.733317361111</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45948.733317361111</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45948.733317361111</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45948.733317361111</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45948.733317361111</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45948.733317361111</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45948.733317361111</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45948.733317361111</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45948.733317361111</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45948.733317361111</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45948.733317361111</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45948.733317361111</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45948.733317361111</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45948.733317361111</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45948.733317361111</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45948.733317361111</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45948.733317361111</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45948.733317361111</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45948.733317361111</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45948.733317361111</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45948.733317361111</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45948.733317361111</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45948.733317361111</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45948.733317361111</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45948.733317361111</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45948.733317361111</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45948.733317361111</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45948.733317361111</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45948.733317361111</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45948.733317361111</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45948.733317361111</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45948.733317361111</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45948.733317361111</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45948.733317361111</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45948.733317361111</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45948.733317361111</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45948.733317361111</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45948.733317361111</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45948.733317361111</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45948.733317361111</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45948.733317361111</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45948.733317361111</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45948.733317361111</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45948.733317361111</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45948.733317361111</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45948.733317361111</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45948.733317361111</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45948.733317361111</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45948.733317361111</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45948.733317361111</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45948.733317361111</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45948.733317361111</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45948.733317361111</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45948.733317361111</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45948.733317361111</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45948.733317361111</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45948.733317361111</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45948.733317361111</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45948.733317361111</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45948.733317361111</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45948.733317361111</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45948.733317361111</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45948.733317361111</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45948.733317361111</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45948.733317361111</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45948.733317361111</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45948.733317361111</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45948.733317361111</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45948.733317361111</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45948.733317361111</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45948.733317361111</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45948.733317361111</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45948.733317361111</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45948.733317361111</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45948.733317361111</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45948.733317361111</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45948.733317361111</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45948.733317361111</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45948.733317361111</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45948.733317361111</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45948.733317361111</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45948.733317361111</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45948.733317361111</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45948.733317361111</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2025-10-18T14:37:56Z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